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Inna\Desktop\OVG\Jauna_gimnazija\"/>
    </mc:Choice>
  </mc:AlternateContent>
  <bookViews>
    <workbookView xWindow="-108" yWindow="-108" windowWidth="23256" windowHeight="12576" activeTab="5"/>
  </bookViews>
  <sheets>
    <sheet name="IEVADS" sheetId="25" r:id="rId1"/>
    <sheet name="Kultūra un mākslas" sheetId="5" r:id="rId2"/>
    <sheet name="Cilvēks un sabiedrība" sheetId="23" r:id="rId3"/>
    <sheet name="Inženierzinātnes un tehnoloģija" sheetId="21" r:id="rId4"/>
    <sheet name="Dabaszinātnes" sheetId="22" r:id="rId5"/>
    <sheet name="Sheet1" sheetId="26" r:id="rId6"/>
    <sheet name="IZVĒLNE" sheetId="4" state="hidden" r:id="rId7"/>
  </sheets>
  <calcPr calcId="15251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33" i="22" l="1"/>
  <c r="E32" i="22"/>
  <c r="E31" i="22"/>
  <c r="E30" i="22"/>
  <c r="D33" i="22"/>
  <c r="D32" i="22"/>
  <c r="D31" i="22"/>
  <c r="D30" i="22"/>
  <c r="C33" i="22"/>
  <c r="C32" i="22"/>
  <c r="C31" i="22"/>
  <c r="C30" i="22"/>
  <c r="E35" i="23"/>
  <c r="E34" i="23"/>
  <c r="E33" i="23"/>
  <c r="E32" i="23"/>
  <c r="D35" i="23"/>
  <c r="D34" i="23"/>
  <c r="D33" i="23"/>
  <c r="D32" i="23"/>
  <c r="C32" i="23"/>
  <c r="C35" i="23"/>
  <c r="C34" i="23"/>
  <c r="C33" i="23"/>
  <c r="C18" i="23"/>
  <c r="D18" i="23"/>
  <c r="E18" i="23"/>
  <c r="E9" i="23"/>
  <c r="E30" i="23"/>
  <c r="E29" i="23"/>
  <c r="E28" i="23"/>
  <c r="E27" i="23"/>
  <c r="D30" i="23"/>
  <c r="D29" i="23"/>
  <c r="D28" i="23"/>
  <c r="D27" i="23"/>
  <c r="C30" i="23"/>
  <c r="C29" i="23"/>
  <c r="C28" i="23"/>
  <c r="C27" i="23"/>
  <c r="B21" i="23"/>
  <c r="C21" i="23" s="1"/>
  <c r="B20" i="23"/>
  <c r="D20" i="23" s="1"/>
  <c r="B19" i="23"/>
  <c r="C15" i="23"/>
  <c r="E24" i="23"/>
  <c r="D24" i="23"/>
  <c r="C24" i="23"/>
  <c r="E15" i="23"/>
  <c r="D15" i="23"/>
  <c r="E8" i="23"/>
  <c r="E7" i="23"/>
  <c r="D9" i="23"/>
  <c r="D8" i="23"/>
  <c r="D7" i="23"/>
  <c r="C9" i="23"/>
  <c r="C8" i="23"/>
  <c r="C7" i="23"/>
  <c r="F23" i="23"/>
  <c r="F22" i="23"/>
  <c r="F17" i="23"/>
  <c r="F16" i="23"/>
  <c r="F14" i="23"/>
  <c r="F13" i="23"/>
  <c r="F12" i="23"/>
  <c r="F10" i="23"/>
  <c r="E33" i="21"/>
  <c r="E32" i="21"/>
  <c r="E31" i="21"/>
  <c r="E30" i="21"/>
  <c r="D33" i="21"/>
  <c r="D32" i="21"/>
  <c r="D31" i="21"/>
  <c r="D30" i="21"/>
  <c r="C33" i="21"/>
  <c r="C32" i="21"/>
  <c r="C31" i="21"/>
  <c r="C30" i="21"/>
  <c r="E30" i="5"/>
  <c r="E29" i="5"/>
  <c r="E28" i="5"/>
  <c r="E27" i="5"/>
  <c r="D30" i="5"/>
  <c r="D29" i="5"/>
  <c r="D28" i="5"/>
  <c r="D27" i="5"/>
  <c r="C30" i="5"/>
  <c r="C29" i="5"/>
  <c r="C28" i="5"/>
  <c r="C27" i="5"/>
  <c r="E28" i="22"/>
  <c r="E27" i="22"/>
  <c r="D28" i="22"/>
  <c r="D27" i="22"/>
  <c r="C28" i="22"/>
  <c r="C27" i="22"/>
  <c r="E24" i="22"/>
  <c r="D24" i="22"/>
  <c r="C24" i="22"/>
  <c r="E15" i="22"/>
  <c r="D15" i="22"/>
  <c r="C15" i="22"/>
  <c r="E9" i="22"/>
  <c r="E8" i="22"/>
  <c r="E7" i="22"/>
  <c r="D9" i="22"/>
  <c r="D8" i="22"/>
  <c r="D7" i="22"/>
  <c r="C9" i="22"/>
  <c r="C8" i="22"/>
  <c r="C7" i="22"/>
  <c r="F23" i="22"/>
  <c r="F22" i="22"/>
  <c r="F21" i="22"/>
  <c r="F20" i="22"/>
  <c r="F19" i="22"/>
  <c r="F18" i="22"/>
  <c r="F17" i="22"/>
  <c r="F16" i="22"/>
  <c r="F14" i="22"/>
  <c r="F13" i="22"/>
  <c r="F12" i="22"/>
  <c r="F10" i="22"/>
  <c r="E28" i="21"/>
  <c r="D28" i="21"/>
  <c r="C28" i="21"/>
  <c r="E27" i="21"/>
  <c r="D27" i="21"/>
  <c r="C27" i="21"/>
  <c r="C24" i="5"/>
  <c r="E24" i="21"/>
  <c r="D24" i="21"/>
  <c r="C24" i="21"/>
  <c r="C21" i="5"/>
  <c r="D21" i="5"/>
  <c r="E21" i="5"/>
  <c r="F18" i="21"/>
  <c r="F19" i="21"/>
  <c r="F20" i="21"/>
  <c r="F21" i="21"/>
  <c r="E15" i="21"/>
  <c r="D15" i="21"/>
  <c r="C15" i="21"/>
  <c r="E9" i="21"/>
  <c r="D9" i="21"/>
  <c r="C9" i="21"/>
  <c r="E8" i="21"/>
  <c r="D8" i="21"/>
  <c r="C8" i="21"/>
  <c r="E7" i="21"/>
  <c r="D7" i="21"/>
  <c r="C7" i="21"/>
  <c r="E9" i="5"/>
  <c r="D9" i="5"/>
  <c r="C9" i="5"/>
  <c r="E8" i="5"/>
  <c r="D8" i="5"/>
  <c r="C8" i="5"/>
  <c r="F23" i="21"/>
  <c r="F22" i="21"/>
  <c r="F17" i="21"/>
  <c r="F16" i="21"/>
  <c r="F14" i="21"/>
  <c r="F13" i="21"/>
  <c r="F12" i="21"/>
  <c r="F10" i="21"/>
  <c r="E25" i="5"/>
  <c r="D25" i="5"/>
  <c r="C25" i="5"/>
  <c r="E24" i="5"/>
  <c r="D24" i="5"/>
  <c r="F20" i="5"/>
  <c r="F19" i="5"/>
  <c r="F18" i="5"/>
  <c r="F17" i="5"/>
  <c r="F16" i="5"/>
  <c r="E15" i="5"/>
  <c r="D15" i="5"/>
  <c r="C15" i="5"/>
  <c r="F14" i="5"/>
  <c r="F13" i="5"/>
  <c r="F12" i="5"/>
  <c r="F10" i="5"/>
  <c r="E7" i="5"/>
  <c r="D7" i="5"/>
  <c r="C7" i="5"/>
  <c r="F21" i="23" l="1"/>
  <c r="E6" i="23"/>
  <c r="D26" i="23"/>
  <c r="C26" i="23"/>
  <c r="E26" i="23"/>
  <c r="F29" i="23"/>
  <c r="E11" i="23"/>
  <c r="D6" i="23"/>
  <c r="C6" i="23"/>
  <c r="C20" i="23"/>
  <c r="F20" i="23" s="1"/>
  <c r="C19" i="23"/>
  <c r="D11" i="23"/>
  <c r="F33" i="23"/>
  <c r="F30" i="23"/>
  <c r="F18" i="23"/>
  <c r="D31" i="23"/>
  <c r="F35" i="23"/>
  <c r="F27" i="23"/>
  <c r="F34" i="23"/>
  <c r="F28" i="23"/>
  <c r="C31" i="23"/>
  <c r="C25" i="23" s="1"/>
  <c r="E31" i="23"/>
  <c r="F24" i="23"/>
  <c r="F15" i="23"/>
  <c r="F9" i="23"/>
  <c r="F8" i="23"/>
  <c r="F7" i="23"/>
  <c r="F32" i="23"/>
  <c r="E11" i="22"/>
  <c r="F32" i="22"/>
  <c r="F7" i="22"/>
  <c r="C29" i="22"/>
  <c r="D29" i="22"/>
  <c r="D25" i="22" s="1"/>
  <c r="F33" i="22"/>
  <c r="E29" i="22"/>
  <c r="F28" i="22"/>
  <c r="D26" i="22"/>
  <c r="C26" i="22"/>
  <c r="E26" i="22"/>
  <c r="E6" i="22"/>
  <c r="C11" i="22"/>
  <c r="F24" i="22"/>
  <c r="D11" i="22"/>
  <c r="F9" i="22"/>
  <c r="F8" i="22"/>
  <c r="D6" i="22"/>
  <c r="C6" i="22"/>
  <c r="F30" i="22"/>
  <c r="F31" i="22"/>
  <c r="E26" i="5"/>
  <c r="C26" i="5"/>
  <c r="D26" i="5"/>
  <c r="F15" i="22"/>
  <c r="F27" i="22"/>
  <c r="D26" i="21"/>
  <c r="F32" i="21"/>
  <c r="F24" i="21"/>
  <c r="C29" i="21"/>
  <c r="D29" i="21"/>
  <c r="F33" i="21"/>
  <c r="C11" i="21"/>
  <c r="E26" i="21"/>
  <c r="D11" i="21"/>
  <c r="F28" i="21"/>
  <c r="F31" i="21"/>
  <c r="E11" i="21"/>
  <c r="F9" i="21"/>
  <c r="F7" i="21"/>
  <c r="F8" i="21"/>
  <c r="D6" i="21"/>
  <c r="E6" i="21"/>
  <c r="E29" i="21"/>
  <c r="E25" i="21" s="1"/>
  <c r="C6" i="21"/>
  <c r="F27" i="21"/>
  <c r="F15" i="21"/>
  <c r="C26" i="21"/>
  <c r="F30" i="21"/>
  <c r="F30" i="5"/>
  <c r="F28" i="5"/>
  <c r="F29" i="5"/>
  <c r="F27" i="5"/>
  <c r="E23" i="5"/>
  <c r="D11" i="5"/>
  <c r="D23" i="5"/>
  <c r="C6" i="5"/>
  <c r="E6" i="5"/>
  <c r="E11" i="5"/>
  <c r="D6" i="5"/>
  <c r="F25" i="5"/>
  <c r="C11" i="5"/>
  <c r="F24" i="5"/>
  <c r="F8" i="5"/>
  <c r="C23" i="5"/>
  <c r="F7" i="5"/>
  <c r="F21" i="5"/>
  <c r="F9" i="5"/>
  <c r="F15" i="5"/>
  <c r="D25" i="23" l="1"/>
  <c r="D5" i="23" s="1"/>
  <c r="F31" i="23"/>
  <c r="E25" i="23"/>
  <c r="E5" i="23" s="1"/>
  <c r="C11" i="23"/>
  <c r="C5" i="23" s="1"/>
  <c r="F19" i="23"/>
  <c r="F6" i="23"/>
  <c r="F26" i="23"/>
  <c r="F11" i="22"/>
  <c r="C25" i="22"/>
  <c r="C5" i="22" s="1"/>
  <c r="F29" i="22"/>
  <c r="F26" i="5"/>
  <c r="F6" i="22"/>
  <c r="E25" i="22"/>
  <c r="F26" i="22"/>
  <c r="D5" i="22"/>
  <c r="D25" i="21"/>
  <c r="D5" i="21" s="1"/>
  <c r="F11" i="21"/>
  <c r="E5" i="21"/>
  <c r="F6" i="21"/>
  <c r="F29" i="21"/>
  <c r="C25" i="21"/>
  <c r="F26" i="21"/>
  <c r="E22" i="5"/>
  <c r="E5" i="5" s="1"/>
  <c r="C22" i="5"/>
  <c r="D22" i="5"/>
  <c r="D5" i="5" s="1"/>
  <c r="F11" i="5"/>
  <c r="F6" i="5"/>
  <c r="F23" i="5"/>
  <c r="F25" i="23" l="1"/>
  <c r="F11" i="23"/>
  <c r="F5" i="23"/>
  <c r="F25" i="22"/>
  <c r="E5" i="22"/>
  <c r="F5" i="22" s="1"/>
  <c r="F25" i="21"/>
  <c r="C5" i="21"/>
  <c r="F5" i="21" s="1"/>
  <c r="F22" i="5"/>
  <c r="C5" i="5"/>
  <c r="F5" i="5" s="1"/>
</calcChain>
</file>

<file path=xl/sharedStrings.xml><?xml version="1.0" encoding="utf-8"?>
<sst xmlns="http://schemas.openxmlformats.org/spreadsheetml/2006/main" count="346" uniqueCount="92">
  <si>
    <t>Angļu valoda II</t>
  </si>
  <si>
    <t>Krievu valoda</t>
  </si>
  <si>
    <t>Vispārējā fiziskā sagatavotība</t>
  </si>
  <si>
    <t>Franču valoda</t>
  </si>
  <si>
    <t>Bioloģija II</t>
  </si>
  <si>
    <t>Zīmēšana</t>
  </si>
  <si>
    <t>Izaugsmes domāšana</t>
  </si>
  <si>
    <t>Dizains un tehnoloģijas II</t>
  </si>
  <si>
    <t>Vācu valoda</t>
  </si>
  <si>
    <t>Datorgrafika</t>
  </si>
  <si>
    <t>Fizika II</t>
  </si>
  <si>
    <t>Datorika</t>
  </si>
  <si>
    <t>Psiholoģija</t>
  </si>
  <si>
    <t>Ģeogrāfija II</t>
  </si>
  <si>
    <t>Dizains un tehnoloģijas I</t>
  </si>
  <si>
    <t>Kultūra un māksla II</t>
  </si>
  <si>
    <t>Programmēšana I</t>
  </si>
  <si>
    <t>Radošā rakstīšana</t>
  </si>
  <si>
    <t>Ķīmija II</t>
  </si>
  <si>
    <t>Vēsture un sociālās zinātnes I</t>
  </si>
  <si>
    <t>Spāņu valoda</t>
  </si>
  <si>
    <t>Latviešu valoda un literatūra II</t>
  </si>
  <si>
    <t>Sociālās zinības un vēsture</t>
  </si>
  <si>
    <t>Uzņēmējdarbības pamati</t>
  </si>
  <si>
    <t>Matemātika II</t>
  </si>
  <si>
    <t>Kultūra un māksla I</t>
  </si>
  <si>
    <t>Valsts aizsardzības mācība</t>
  </si>
  <si>
    <t>Programmēšana II</t>
  </si>
  <si>
    <t>Kultūras pamati</t>
  </si>
  <si>
    <t>Angļu valoda starptautiskajiem testiem</t>
  </si>
  <si>
    <t>Sociālās zinātnes II</t>
  </si>
  <si>
    <t>Dabaszinības</t>
  </si>
  <si>
    <t>Vēsture II</t>
  </si>
  <si>
    <t>10. klase</t>
  </si>
  <si>
    <t>11. klase</t>
  </si>
  <si>
    <t>12. klase</t>
  </si>
  <si>
    <t>KOPĀ</t>
  </si>
  <si>
    <t>Padziļinātie kursi</t>
  </si>
  <si>
    <t>Projekta darbs</t>
  </si>
  <si>
    <t>Pamatkursi</t>
  </si>
  <si>
    <t>Angļu valoda I</t>
  </si>
  <si>
    <t>Bioloģija I</t>
  </si>
  <si>
    <t>Fizika I</t>
  </si>
  <si>
    <t>Ģeogrāfija I</t>
  </si>
  <si>
    <t>Ķīmija I</t>
  </si>
  <si>
    <t>Matemātika I</t>
  </si>
  <si>
    <t>Sports un veselība</t>
  </si>
  <si>
    <t>Filozofija</t>
  </si>
  <si>
    <t>Kultūra un mākslas</t>
  </si>
  <si>
    <t>Solfedžo</t>
  </si>
  <si>
    <t>Harmonija</t>
  </si>
  <si>
    <t>IZGLĪTĪBAS PROGRAMMAS NOVIRZIENS "KULTŪRA UN MĀKSLAS"</t>
  </si>
  <si>
    <t>Tabulā norādīts vidējais mācību stundu skaits nedēļā katrā kursā</t>
  </si>
  <si>
    <t>Klase</t>
  </si>
  <si>
    <t>Latviešu valoda I</t>
  </si>
  <si>
    <t>Literatūra I</t>
  </si>
  <si>
    <t>Dabaszinātnes</t>
  </si>
  <si>
    <t>Bioķīmijas pamati</t>
  </si>
  <si>
    <t>Cilvēka bioloģija</t>
  </si>
  <si>
    <t>Vides zinātne</t>
  </si>
  <si>
    <t>Inženierzinātnes un tehnoloģijas</t>
  </si>
  <si>
    <t>Inženierzinības</t>
  </si>
  <si>
    <t>Tehniskā grafika</t>
  </si>
  <si>
    <t>Cilvēks un sabiedrība</t>
  </si>
  <si>
    <t>Ekonomika</t>
  </si>
  <si>
    <t>Ievads komunikācijā</t>
  </si>
  <si>
    <t>Citi specializētie kursi</t>
  </si>
  <si>
    <t>Krievu valoda un literatūra</t>
  </si>
  <si>
    <t>Projektu vadība</t>
  </si>
  <si>
    <t>Sporta teorija un pasākumu organizēšana</t>
  </si>
  <si>
    <t>IZGLĪTĪBAS PROGRAMMAS NOVIRZIENS "CILVĒKS UN SABIEDRĪBA"</t>
  </si>
  <si>
    <t>Specializētie kursi</t>
  </si>
  <si>
    <t>IZGLĪTĪBAS PROGRAMMAS NOVIRZIENS "INŽENIERZINĀTNES UN TEHNOLOĢIJAS"</t>
  </si>
  <si>
    <t>Mācību stundu skaits nedēļā</t>
  </si>
  <si>
    <t>Skaidrojumi</t>
  </si>
  <si>
    <t>Ar zaļu krāsu apzīmēti kursi, kuri skolēnam jāapgūst obligāti.</t>
  </si>
  <si>
    <t>Ar dzeltenu krāsu apzīmēti kursi, kuri skolēnam jāapgūst obligāti.</t>
  </si>
  <si>
    <t>IZVĒLE</t>
  </si>
  <si>
    <t>Teātra māksla</t>
  </si>
  <si>
    <t>IZGLĪTĪBAS PROGRAMMAS NOVIRZIENS "Dabaszinātnes"</t>
  </si>
  <si>
    <t>1. Ogres Valsts ģimnāzijas novirzienu konstruktors ļauj katram topošajam 10. klases skolēnam izveidot sev piemērotāko izglītības programmas variantu četros novirzienos - "Kultūra un mākslas", "Cilvēks un sabiedrība", "Inženierzinātnes un tehnoloģijas" un "Dabaszinātnes".</t>
  </si>
  <si>
    <t>2. Konstruktorā ar zaļo krāsu iekrāsoti kursi, kuri izvēlētajā programmas novirzienā jāapgūst obligāti.</t>
  </si>
  <si>
    <t>3. Konstruktorā ar dzeltenu krāsu iekrāsoti kursi, kuros obligāti jāizdara izvēle no dotajiem. Izvēlēto kursu apguve ir obligāta.</t>
  </si>
  <si>
    <t>4. Konstruktorā ar sarkanu krāsu iekrāsoti specializētie kursi, kurus skolēns izvēlas pēc saviem ieskatiem un kuru apguve nav obligāta. Obligāti kāds no specializētajiem kursiem jāizvēlas gadījumos, kad mācību stundu skaita nedēļā kopsumma trīs gados ir mazāka par 96.</t>
  </si>
  <si>
    <t>5. Katram novirzienam ir šim novirzienam raksturīgi specializētie kursi. Piemēram, novirzienam "Inženierzinātnes un tehnoloģijas" šādi specializētie kursi ir "Inženierzinības" un "Tehniskā grafika". Šo novirzienam raksturīgo kursu īstenošana ir garantēta. Citi specializētie kursi tiks īstenoti, ja skolēnu skaits kursā būs vismaz 8 - 10 skolēni.</t>
  </si>
  <si>
    <t>10.kl.</t>
  </si>
  <si>
    <t>11.kl.</t>
  </si>
  <si>
    <t>12.kl.</t>
  </si>
  <si>
    <t>Kopā</t>
  </si>
  <si>
    <t>Specializētie kursi***</t>
  </si>
  <si>
    <t>Uzstāšanās māksla</t>
  </si>
  <si>
    <t>Publiskā uzstāšanās</t>
  </si>
</sst>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0"/>
      <color rgb="FF000000"/>
      <name val="Calibri"/>
      <scheme val="minor"/>
    </font>
    <font>
      <sz val="11"/>
      <color theme="1"/>
      <name val="Roboto"/>
    </font>
    <font>
      <b/>
      <sz val="11"/>
      <color rgb="FF000000"/>
      <name val="Roboto"/>
    </font>
    <font>
      <sz val="10"/>
      <name val="Calibri"/>
    </font>
    <font>
      <sz val="11"/>
      <color rgb="FF000000"/>
      <name val="Roboto"/>
    </font>
    <font>
      <b/>
      <sz val="11"/>
      <color rgb="FF000000"/>
      <name val="Roboto"/>
      <charset val="186"/>
    </font>
    <font>
      <sz val="11"/>
      <color rgb="FF000000"/>
      <name val="Roboto"/>
      <charset val="186"/>
    </font>
    <font>
      <sz val="10"/>
      <color rgb="FF000000"/>
      <name val="Roboto"/>
      <charset val="186"/>
    </font>
    <font>
      <b/>
      <sz val="11"/>
      <color theme="1"/>
      <name val="Roboto"/>
      <charset val="186"/>
    </font>
    <font>
      <b/>
      <sz val="10"/>
      <name val="Calibri"/>
      <family val="2"/>
      <charset val="186"/>
    </font>
    <font>
      <sz val="12"/>
      <color rgb="FF000000"/>
      <name val="Calibri"/>
      <family val="2"/>
      <charset val="186"/>
      <scheme val="minor"/>
    </font>
    <font>
      <sz val="11"/>
      <color theme="1"/>
      <name val="Roboto"/>
      <charset val="186"/>
    </font>
    <font>
      <sz val="10"/>
      <color rgb="FF000000"/>
      <name val="Calibri"/>
      <family val="2"/>
      <scheme val="minor"/>
    </font>
    <font>
      <b/>
      <i/>
      <sz val="11"/>
      <color rgb="FF000000"/>
      <name val="Roboto"/>
    </font>
  </fonts>
  <fills count="8">
    <fill>
      <patternFill patternType="none"/>
    </fill>
    <fill>
      <patternFill patternType="gray125"/>
    </fill>
    <fill>
      <patternFill patternType="solid">
        <fgColor rgb="FFD9D9D9"/>
        <bgColor rgb="FFD9D9D9"/>
      </patternFill>
    </fill>
    <fill>
      <patternFill patternType="solid">
        <fgColor rgb="FFD9EAD3"/>
        <bgColor rgb="FFD9EAD3"/>
      </patternFill>
    </fill>
    <fill>
      <patternFill patternType="solid">
        <fgColor rgb="FFFFF2CC"/>
        <bgColor rgb="FFFFF2CC"/>
      </patternFill>
    </fill>
    <fill>
      <patternFill patternType="solid">
        <fgColor rgb="FFEAD1DC"/>
        <bgColor rgb="FFEAD1DC"/>
      </patternFill>
    </fill>
    <fill>
      <patternFill patternType="solid">
        <fgColor rgb="FFD9D9D9"/>
        <bgColor indexed="64"/>
      </patternFill>
    </fill>
    <fill>
      <patternFill patternType="solid">
        <fgColor rgb="FFEAD1DC"/>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right style="thin">
        <color rgb="FF000000"/>
      </right>
      <top style="thin">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style="medium">
        <color rgb="FF000000"/>
      </bottom>
      <diagonal/>
    </border>
    <border>
      <left style="thick">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CCCCCC"/>
      </left>
      <right style="thick">
        <color rgb="FF000000"/>
      </right>
      <top style="medium">
        <color rgb="FFCCCCCC"/>
      </top>
      <bottom style="medium">
        <color rgb="FF000000"/>
      </bottom>
      <diagonal/>
    </border>
    <border>
      <left style="thick">
        <color rgb="FF000000"/>
      </left>
      <right style="medium">
        <color rgb="FF000000"/>
      </right>
      <top style="medium">
        <color rgb="FFCCCCCC"/>
      </top>
      <bottom style="thick">
        <color rgb="FF000000"/>
      </bottom>
      <diagonal/>
    </border>
    <border>
      <left style="medium">
        <color rgb="FFCCCCCC"/>
      </left>
      <right style="medium">
        <color rgb="FF000000"/>
      </right>
      <top style="medium">
        <color rgb="FFCCCCCC"/>
      </top>
      <bottom style="thick">
        <color rgb="FF000000"/>
      </bottom>
      <diagonal/>
    </border>
    <border>
      <left style="medium">
        <color rgb="FFCCCCCC"/>
      </left>
      <right style="thick">
        <color rgb="FF000000"/>
      </right>
      <top style="medium">
        <color rgb="FFCCCCCC"/>
      </top>
      <bottom style="thick">
        <color rgb="FF000000"/>
      </bottom>
      <diagonal/>
    </border>
  </borders>
  <cellStyleXfs count="1">
    <xf numFmtId="0" fontId="0" fillId="0" borderId="0"/>
  </cellStyleXfs>
  <cellXfs count="67">
    <xf numFmtId="0" fontId="0" fillId="0" borderId="0" xfId="0" applyFont="1" applyAlignment="1"/>
    <xf numFmtId="0" fontId="2" fillId="4" borderId="1" xfId="0" applyFont="1" applyFill="1" applyBorder="1" applyAlignment="1">
      <alignment horizontal="center" vertical="center"/>
    </xf>
    <xf numFmtId="0" fontId="4" fillId="4" borderId="4" xfId="0" applyFont="1" applyFill="1" applyBorder="1" applyAlignment="1">
      <alignment horizontal="left" vertical="center"/>
    </xf>
    <xf numFmtId="0" fontId="4" fillId="4" borderId="1"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4" xfId="0" applyFont="1" applyFill="1" applyBorder="1" applyAlignment="1">
      <alignment horizontal="left" vertical="center"/>
    </xf>
    <xf numFmtId="0" fontId="4" fillId="4" borderId="3" xfId="0" applyFont="1" applyFill="1" applyBorder="1" applyAlignment="1">
      <alignment horizontal="left" vertical="center"/>
    </xf>
    <xf numFmtId="0" fontId="4" fillId="4" borderId="3" xfId="0" applyFont="1" applyFill="1" applyBorder="1" applyAlignment="1">
      <alignment horizontal="left" vertical="center"/>
    </xf>
    <xf numFmtId="0" fontId="1" fillId="5" borderId="4" xfId="0" applyFont="1" applyFill="1" applyBorder="1" applyAlignment="1">
      <alignment horizontal="left" vertical="center"/>
    </xf>
    <xf numFmtId="0" fontId="4" fillId="5" borderId="1" xfId="0" applyFont="1" applyFill="1" applyBorder="1" applyAlignment="1">
      <alignment horizontal="center" vertical="center"/>
    </xf>
    <xf numFmtId="0" fontId="4" fillId="3" borderId="1" xfId="0" applyFont="1" applyFill="1" applyBorder="1" applyAlignment="1">
      <alignment horizontal="center" vertical="center"/>
    </xf>
    <xf numFmtId="0" fontId="1" fillId="5" borderId="1" xfId="0" applyFont="1" applyFill="1" applyBorder="1" applyAlignment="1">
      <alignment horizontal="center"/>
    </xf>
    <xf numFmtId="0" fontId="0" fillId="0" borderId="0" xfId="0" applyFont="1" applyAlignment="1"/>
    <xf numFmtId="0" fontId="2" fillId="2" borderId="5" xfId="0" applyFont="1" applyFill="1" applyBorder="1" applyAlignment="1">
      <alignment horizontal="left" vertical="center"/>
    </xf>
    <xf numFmtId="0" fontId="2" fillId="2" borderId="5" xfId="0" applyFont="1" applyFill="1" applyBorder="1" applyAlignment="1">
      <alignment horizontal="center" vertical="center"/>
    </xf>
    <xf numFmtId="0" fontId="2" fillId="2" borderId="5" xfId="0" applyFont="1" applyFill="1" applyBorder="1" applyAlignment="1">
      <alignment vertical="center"/>
    </xf>
    <xf numFmtId="0" fontId="4" fillId="4" borderId="5" xfId="0" applyFont="1" applyFill="1" applyBorder="1" applyAlignment="1">
      <alignment horizontal="left" vertical="center"/>
    </xf>
    <xf numFmtId="0" fontId="4" fillId="4" borderId="5" xfId="0" applyFont="1" applyFill="1" applyBorder="1" applyAlignment="1">
      <alignment horizontal="center" vertical="center"/>
    </xf>
    <xf numFmtId="0" fontId="4" fillId="3" borderId="5" xfId="0" applyFont="1" applyFill="1" applyBorder="1" applyAlignment="1">
      <alignment horizontal="left" vertical="center"/>
    </xf>
    <xf numFmtId="0" fontId="4" fillId="3" borderId="5" xfId="0" applyFont="1" applyFill="1" applyBorder="1" applyAlignment="1">
      <alignment horizontal="center" vertical="center"/>
    </xf>
    <xf numFmtId="0" fontId="1" fillId="5" borderId="5" xfId="0" applyFont="1" applyFill="1" applyBorder="1" applyAlignment="1">
      <alignment horizontal="left" vertical="center"/>
    </xf>
    <xf numFmtId="0" fontId="4" fillId="5" borderId="5" xfId="0" applyFont="1" applyFill="1" applyBorder="1" applyAlignment="1">
      <alignment horizontal="center" vertical="center"/>
    </xf>
    <xf numFmtId="0" fontId="1" fillId="5" borderId="5" xfId="0" applyFont="1" applyFill="1" applyBorder="1" applyAlignment="1">
      <alignment horizontal="center"/>
    </xf>
    <xf numFmtId="0" fontId="5" fillId="4" borderId="5" xfId="0" applyFont="1" applyFill="1" applyBorder="1" applyAlignment="1">
      <alignment horizontal="center" vertical="center"/>
    </xf>
    <xf numFmtId="0" fontId="5" fillId="3" borderId="5" xfId="0" applyFont="1" applyFill="1" applyBorder="1" applyAlignment="1">
      <alignment horizontal="center" vertical="center"/>
    </xf>
    <xf numFmtId="0" fontId="3" fillId="0" borderId="2" xfId="0" applyFont="1" applyBorder="1"/>
    <xf numFmtId="0" fontId="4" fillId="2" borderId="6" xfId="0" applyFont="1" applyFill="1" applyBorder="1" applyAlignment="1">
      <alignment horizontal="center" vertical="center"/>
    </xf>
    <xf numFmtId="0" fontId="0" fillId="0" borderId="5" xfId="0" applyFont="1" applyBorder="1" applyAlignment="1"/>
    <xf numFmtId="0" fontId="6" fillId="2" borderId="5" xfId="0" applyFont="1" applyFill="1" applyBorder="1" applyAlignment="1">
      <alignment horizontal="center" vertical="center"/>
    </xf>
    <xf numFmtId="0" fontId="7" fillId="0" borderId="5" xfId="0" applyFont="1" applyBorder="1" applyAlignment="1"/>
    <xf numFmtId="0" fontId="6" fillId="2" borderId="7" xfId="0" applyFont="1" applyFill="1" applyBorder="1" applyAlignment="1">
      <alignment vertical="center"/>
    </xf>
    <xf numFmtId="0" fontId="6" fillId="2" borderId="6" xfId="0" applyFont="1" applyFill="1" applyBorder="1" applyAlignment="1">
      <alignment vertical="center"/>
    </xf>
    <xf numFmtId="0" fontId="5" fillId="5" borderId="5" xfId="0" applyFont="1" applyFill="1" applyBorder="1" applyAlignment="1">
      <alignment horizontal="center" vertical="center"/>
    </xf>
    <xf numFmtId="0" fontId="5" fillId="4" borderId="1" xfId="0" applyFont="1" applyFill="1" applyBorder="1" applyAlignment="1">
      <alignment horizontal="left" vertical="center"/>
    </xf>
    <xf numFmtId="0" fontId="6" fillId="4" borderId="1" xfId="0" applyFont="1" applyFill="1" applyBorder="1" applyAlignment="1">
      <alignment horizontal="left" vertical="center"/>
    </xf>
    <xf numFmtId="0" fontId="8" fillId="5" borderId="4" xfId="0" applyFont="1" applyFill="1" applyBorder="1" applyAlignment="1">
      <alignment horizontal="left" vertical="center"/>
    </xf>
    <xf numFmtId="0" fontId="5" fillId="5" borderId="1" xfId="0" applyFont="1" applyFill="1" applyBorder="1" applyAlignment="1">
      <alignment horizontal="center" vertical="center"/>
    </xf>
    <xf numFmtId="0" fontId="5" fillId="2" borderId="5" xfId="0" applyFont="1" applyFill="1" applyBorder="1" applyAlignment="1">
      <alignment horizontal="left" vertical="center"/>
    </xf>
    <xf numFmtId="0" fontId="5" fillId="2" borderId="5" xfId="0" applyFont="1" applyFill="1" applyBorder="1" applyAlignment="1">
      <alignment horizontal="center" vertical="center"/>
    </xf>
    <xf numFmtId="0" fontId="6" fillId="2" borderId="5" xfId="0" applyFont="1" applyFill="1" applyBorder="1" applyAlignment="1">
      <alignment horizontal="left" vertical="center"/>
    </xf>
    <xf numFmtId="0" fontId="5" fillId="2" borderId="5" xfId="0" applyFont="1" applyFill="1" applyBorder="1" applyAlignment="1">
      <alignment vertical="center"/>
    </xf>
    <xf numFmtId="0" fontId="8" fillId="5" borderId="5" xfId="0" applyFont="1" applyFill="1" applyBorder="1" applyAlignment="1">
      <alignment horizontal="left" vertical="center"/>
    </xf>
    <xf numFmtId="0" fontId="2" fillId="2" borderId="5" xfId="0" applyFont="1" applyFill="1" applyBorder="1" applyAlignment="1">
      <alignment horizontal="center" vertical="center"/>
    </xf>
    <xf numFmtId="0" fontId="0" fillId="0" borderId="0" xfId="0" applyFont="1" applyAlignment="1"/>
    <xf numFmtId="0" fontId="10" fillId="0" borderId="0" xfId="0" applyFont="1" applyAlignment="1">
      <alignment wrapText="1"/>
    </xf>
    <xf numFmtId="0" fontId="4" fillId="0" borderId="5" xfId="0" applyFont="1" applyFill="1" applyBorder="1" applyAlignment="1">
      <alignment horizontal="left" vertical="center" wrapText="1"/>
    </xf>
    <xf numFmtId="0" fontId="4" fillId="3" borderId="5" xfId="0" applyFont="1" applyFill="1" applyBorder="1" applyAlignment="1">
      <alignment horizontal="left" vertical="center" wrapText="1"/>
    </xf>
    <xf numFmtId="0" fontId="6" fillId="4" borderId="5" xfId="0" applyFont="1" applyFill="1" applyBorder="1" applyAlignment="1">
      <alignment horizontal="left" vertical="center" wrapText="1"/>
    </xf>
    <xf numFmtId="0" fontId="11" fillId="5" borderId="5" xfId="0" applyFont="1" applyFill="1" applyBorder="1" applyAlignment="1">
      <alignment horizontal="left" vertical="center" wrapText="1"/>
    </xf>
    <xf numFmtId="0" fontId="6" fillId="0" borderId="5" xfId="0" applyFont="1" applyFill="1" applyBorder="1" applyAlignment="1">
      <alignment horizontal="left" vertical="center" wrapText="1"/>
    </xf>
    <xf numFmtId="0" fontId="2" fillId="2" borderId="5" xfId="0" applyFont="1" applyFill="1" applyBorder="1" applyAlignment="1">
      <alignment horizontal="center" vertical="center"/>
    </xf>
    <xf numFmtId="0" fontId="3" fillId="0" borderId="5" xfId="0" applyFont="1" applyBorder="1"/>
    <xf numFmtId="0" fontId="4" fillId="2" borderId="5" xfId="0" applyFont="1" applyFill="1" applyBorder="1" applyAlignment="1">
      <alignment horizontal="center" vertical="center"/>
    </xf>
    <xf numFmtId="0" fontId="5" fillId="2" borderId="5" xfId="0" applyFont="1" applyFill="1" applyBorder="1" applyAlignment="1">
      <alignment horizontal="center" vertical="center"/>
    </xf>
    <xf numFmtId="0" fontId="9" fillId="0" borderId="5" xfId="0" applyFont="1" applyBorder="1"/>
    <xf numFmtId="0" fontId="12" fillId="0" borderId="8" xfId="0" applyFont="1" applyBorder="1" applyAlignment="1">
      <alignment wrapText="1"/>
    </xf>
    <xf numFmtId="0" fontId="12" fillId="0" borderId="9" xfId="0" applyFont="1" applyBorder="1" applyAlignment="1">
      <alignment wrapText="1"/>
    </xf>
    <xf numFmtId="0" fontId="2" fillId="6" borderId="10" xfId="0" applyFont="1" applyFill="1" applyBorder="1" applyAlignment="1">
      <alignment vertical="center" wrapText="1"/>
    </xf>
    <xf numFmtId="0" fontId="12" fillId="6" borderId="11" xfId="0" applyFont="1" applyFill="1" applyBorder="1" applyAlignment="1">
      <alignment vertical="center" wrapText="1"/>
    </xf>
    <xf numFmtId="0" fontId="12" fillId="6" borderId="12" xfId="0" applyFont="1" applyFill="1" applyBorder="1" applyAlignment="1">
      <alignment vertical="center" wrapText="1"/>
    </xf>
    <xf numFmtId="0" fontId="13" fillId="6" borderId="10" xfId="0" applyFont="1" applyFill="1" applyBorder="1" applyAlignment="1">
      <alignment vertical="center" wrapText="1"/>
    </xf>
    <xf numFmtId="0" fontId="4" fillId="7" borderId="10" xfId="0" applyFont="1" applyFill="1" applyBorder="1" applyAlignment="1">
      <alignment vertical="center" wrapText="1"/>
    </xf>
    <xf numFmtId="0" fontId="4" fillId="7" borderId="11" xfId="0" applyFont="1" applyFill="1" applyBorder="1" applyAlignment="1">
      <alignment horizontal="center" vertical="center" wrapText="1"/>
    </xf>
    <xf numFmtId="0" fontId="12" fillId="6" borderId="12" xfId="0" applyFont="1" applyFill="1" applyBorder="1" applyAlignment="1">
      <alignment horizontal="right" vertical="center" wrapText="1"/>
    </xf>
    <xf numFmtId="0" fontId="4" fillId="7" borderId="13" xfId="0" applyFont="1" applyFill="1" applyBorder="1" applyAlignment="1">
      <alignment vertical="center" wrapText="1"/>
    </xf>
    <xf numFmtId="0" fontId="4" fillId="7" borderId="14" xfId="0" applyFont="1" applyFill="1" applyBorder="1" applyAlignment="1">
      <alignment horizontal="center" vertical="center" wrapText="1"/>
    </xf>
    <xf numFmtId="0" fontId="2" fillId="6" borderId="15" xfId="0" applyFont="1" applyFill="1" applyBorder="1" applyAlignment="1">
      <alignment horizontal="center" vertical="center" wrapText="1"/>
    </xf>
  </cellXfs>
  <cellStyles count="1">
    <cellStyle name="Normal" xfId="0" builtinId="0"/>
  </cellStyles>
  <dxfs count="8">
    <dxf>
      <fill>
        <patternFill patternType="solid">
          <fgColor rgb="FFF4C7C3"/>
          <bgColor rgb="FFF4C7C3"/>
        </patternFill>
      </fill>
    </dxf>
    <dxf>
      <fill>
        <patternFill patternType="solid">
          <fgColor rgb="FFF4C7C3"/>
          <bgColor rgb="FFF4C7C3"/>
        </patternFill>
      </fill>
    </dxf>
    <dxf>
      <fill>
        <patternFill patternType="solid">
          <fgColor rgb="FFF4C7C3"/>
          <bgColor rgb="FFF4C7C3"/>
        </patternFill>
      </fill>
    </dxf>
    <dxf>
      <fill>
        <patternFill patternType="solid">
          <fgColor rgb="FFF4C7C3"/>
          <bgColor rgb="FFF4C7C3"/>
        </patternFill>
      </fill>
    </dxf>
    <dxf>
      <fill>
        <patternFill patternType="solid">
          <fgColor rgb="FFF4C7C3"/>
          <bgColor rgb="FFF4C7C3"/>
        </patternFill>
      </fill>
    </dxf>
    <dxf>
      <fill>
        <patternFill patternType="solid">
          <fgColor rgb="FFF4C7C3"/>
          <bgColor rgb="FFF4C7C3"/>
        </patternFill>
      </fill>
    </dxf>
    <dxf>
      <fill>
        <patternFill patternType="solid">
          <fgColor rgb="FFF4C7C3"/>
          <bgColor rgb="FFF4C7C3"/>
        </patternFill>
      </fill>
    </dxf>
    <dxf>
      <fill>
        <patternFill patternType="solid">
          <fgColor rgb="FFF4C7C3"/>
          <bgColor rgb="FFF4C7C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F5"/>
  <sheetViews>
    <sheetView zoomScale="75" zoomScaleNormal="75" workbookViewId="0">
      <selection activeCell="A6" sqref="A6:XFD1048576"/>
    </sheetView>
  </sheetViews>
  <sheetFormatPr defaultColWidth="0" defaultRowHeight="0" customHeight="1" zeroHeight="1"/>
  <cols>
    <col min="1" max="1" width="99.44140625" style="44" customWidth="1"/>
    <col min="2" max="4" width="14.44140625" style="43" hidden="1" customWidth="1"/>
    <col min="5" max="6" width="0" style="43" hidden="1" customWidth="1"/>
    <col min="7" max="16384" width="14.44140625" style="43" hidden="1"/>
  </cols>
  <sheetData>
    <row r="1" spans="1:3" ht="41.4">
      <c r="A1" s="45" t="s">
        <v>80</v>
      </c>
    </row>
    <row r="2" spans="1:3" ht="15.75" customHeight="1">
      <c r="A2" s="46" t="s">
        <v>81</v>
      </c>
      <c r="B2" s="25"/>
      <c r="C2" s="25"/>
    </row>
    <row r="3" spans="1:3" ht="27.6">
      <c r="A3" s="47" t="s">
        <v>82</v>
      </c>
    </row>
    <row r="4" spans="1:3" ht="41.4">
      <c r="A4" s="48" t="s">
        <v>83</v>
      </c>
    </row>
    <row r="5" spans="1:3" ht="55.2">
      <c r="A5" s="49" t="s">
        <v>84</v>
      </c>
    </row>
  </sheetData>
  <printOptions horizontalCentered="1" gridLines="1"/>
  <pageMargins left="0.7" right="0.7" top="0.75" bottom="0.75" header="0" footer="0"/>
  <pageSetup paperSize="9" fitToHeight="0" pageOrder="overThenDown" orientation="portrait" cellComments="atEn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J36"/>
  <sheetViews>
    <sheetView zoomScale="75" zoomScaleNormal="75" workbookViewId="0">
      <pane ySplit="5" topLeftCell="A6" activePane="bottomLeft" state="frozen"/>
      <selection pane="bottomLeft" activeCell="B18" sqref="B18"/>
    </sheetView>
  </sheetViews>
  <sheetFormatPr defaultColWidth="0" defaultRowHeight="15" customHeight="1" zeroHeight="1"/>
  <cols>
    <col min="1" max="1" width="5.5546875" customWidth="1"/>
    <col min="2" max="2" width="44.6640625" customWidth="1"/>
    <col min="3" max="5" width="9.44140625" customWidth="1"/>
    <col min="6" max="6" width="8.109375" customWidth="1"/>
    <col min="7" max="7" width="6.88671875" customWidth="1"/>
    <col min="8" max="16384" width="14.44140625" hidden="1"/>
  </cols>
  <sheetData>
    <row r="1" spans="2:10" ht="15" customHeight="1"/>
    <row r="2" spans="2:10" ht="15.75" customHeight="1">
      <c r="B2" s="50" t="s">
        <v>51</v>
      </c>
      <c r="C2" s="51"/>
      <c r="D2" s="51"/>
      <c r="E2" s="51"/>
      <c r="F2" s="51"/>
      <c r="H2" s="25"/>
      <c r="I2" s="25"/>
    </row>
    <row r="3" spans="2:10" ht="15.75" customHeight="1">
      <c r="B3" s="52" t="s">
        <v>52</v>
      </c>
      <c r="C3" s="51"/>
      <c r="D3" s="51"/>
      <c r="E3" s="51"/>
      <c r="F3" s="51"/>
    </row>
    <row r="4" spans="2:10" ht="15.6" customHeight="1">
      <c r="B4" s="13" t="s">
        <v>53</v>
      </c>
      <c r="C4" s="14" t="s">
        <v>33</v>
      </c>
      <c r="D4" s="14" t="s">
        <v>34</v>
      </c>
      <c r="E4" s="14" t="s">
        <v>35</v>
      </c>
      <c r="F4" s="14" t="s">
        <v>36</v>
      </c>
    </row>
    <row r="5" spans="2:10" ht="13.8">
      <c r="B5" s="15" t="s">
        <v>73</v>
      </c>
      <c r="C5" s="14">
        <f t="shared" ref="C5:E5" si="0">SUM(C6,C11,C22)</f>
        <v>31</v>
      </c>
      <c r="D5" s="14">
        <f t="shared" si="0"/>
        <v>29</v>
      </c>
      <c r="E5" s="14">
        <f t="shared" si="0"/>
        <v>20</v>
      </c>
      <c r="F5" s="14">
        <f>SUM(C5:E5)</f>
        <v>80</v>
      </c>
      <c r="J5" s="26"/>
    </row>
    <row r="6" spans="2:10" ht="15.75" customHeight="1">
      <c r="B6" s="40" t="s">
        <v>37</v>
      </c>
      <c r="C6" s="14">
        <f>SUM(C7:C10)</f>
        <v>2</v>
      </c>
      <c r="D6" s="14">
        <f t="shared" ref="D6:E6" si="1">SUM(D7:D10)</f>
        <v>2</v>
      </c>
      <c r="E6" s="14">
        <f t="shared" si="1"/>
        <v>8</v>
      </c>
      <c r="F6" s="14">
        <f t="shared" ref="F6:F11" si="2">SUM(C6:E6)</f>
        <v>12</v>
      </c>
    </row>
    <row r="7" spans="2:10" ht="15.75" customHeight="1">
      <c r="B7" s="16" t="s">
        <v>0</v>
      </c>
      <c r="C7" s="17">
        <f>VLOOKUP(B7,IZVĒLNE!A1:D6,2,FALSE)</f>
        <v>0</v>
      </c>
      <c r="D7" s="17">
        <f>VLOOKUP(B7,IZVĒLNE!A1:D6,3,FALSE)</f>
        <v>0</v>
      </c>
      <c r="E7" s="17">
        <f>VLOOKUP(B7,IZVĒLNE!A1:D6,4,FALSE)</f>
        <v>6</v>
      </c>
      <c r="F7" s="23">
        <f t="shared" si="2"/>
        <v>6</v>
      </c>
    </row>
    <row r="8" spans="2:10" ht="15.75" customHeight="1">
      <c r="B8" s="16" t="s">
        <v>77</v>
      </c>
      <c r="C8" s="17">
        <f>VLOOKUP(B8,IZVĒLNE!A1:D6,2,FALSE)</f>
        <v>0</v>
      </c>
      <c r="D8" s="17">
        <f>VLOOKUP(B8,IZVĒLNE!A1:D6,3,FALSE)</f>
        <v>0</v>
      </c>
      <c r="E8" s="17">
        <f>VLOOKUP(B8,IZVĒLNE!A1:D6,4,FALSE)</f>
        <v>0</v>
      </c>
      <c r="F8" s="23">
        <f t="shared" si="2"/>
        <v>0</v>
      </c>
    </row>
    <row r="9" spans="2:10" ht="15.75" customHeight="1">
      <c r="B9" s="16" t="s">
        <v>77</v>
      </c>
      <c r="C9" s="17">
        <f>VLOOKUP(B9,IZVĒLNE!A1:D6,2,FALSE)</f>
        <v>0</v>
      </c>
      <c r="D9" s="17">
        <f>VLOOKUP(B9,IZVĒLNE!A1:D6,3,FALSE)</f>
        <v>0</v>
      </c>
      <c r="E9" s="17">
        <f>VLOOKUP(B9,IZVĒLNE!A1:D6,4,FALSE)</f>
        <v>0</v>
      </c>
      <c r="F9" s="23">
        <f t="shared" si="2"/>
        <v>0</v>
      </c>
    </row>
    <row r="10" spans="2:10" ht="15.75" customHeight="1">
      <c r="B10" s="18" t="s">
        <v>38</v>
      </c>
      <c r="C10" s="19">
        <v>2</v>
      </c>
      <c r="D10" s="19">
        <v>2</v>
      </c>
      <c r="E10" s="19">
        <v>2</v>
      </c>
      <c r="F10" s="24">
        <f t="shared" si="2"/>
        <v>6</v>
      </c>
    </row>
    <row r="11" spans="2:10" ht="15.75" customHeight="1">
      <c r="B11" s="37" t="s">
        <v>39</v>
      </c>
      <c r="C11" s="14">
        <f>SUM(C12:C21)</f>
        <v>29</v>
      </c>
      <c r="D11" s="14">
        <f>SUM(D12:D21)</f>
        <v>27</v>
      </c>
      <c r="E11" s="14">
        <f>SUM(E12:E21)</f>
        <v>12</v>
      </c>
      <c r="F11" s="14">
        <f t="shared" si="2"/>
        <v>68</v>
      </c>
    </row>
    <row r="12" spans="2:10" ht="15.75" customHeight="1">
      <c r="B12" s="18" t="s">
        <v>54</v>
      </c>
      <c r="C12" s="19">
        <v>3</v>
      </c>
      <c r="D12" s="19">
        <v>3</v>
      </c>
      <c r="E12" s="19">
        <v>0</v>
      </c>
      <c r="F12" s="24">
        <f t="shared" ref="F12:F23" si="3">SUM(C12:E12)</f>
        <v>6</v>
      </c>
    </row>
    <row r="13" spans="2:10" ht="15.75" customHeight="1">
      <c r="B13" s="18" t="s">
        <v>55</v>
      </c>
      <c r="C13" s="19">
        <v>3</v>
      </c>
      <c r="D13" s="19">
        <v>3</v>
      </c>
      <c r="E13" s="19">
        <v>0</v>
      </c>
      <c r="F13" s="24">
        <f t="shared" si="3"/>
        <v>6</v>
      </c>
    </row>
    <row r="14" spans="2:10" ht="15.75" customHeight="1">
      <c r="B14" s="18" t="s">
        <v>40</v>
      </c>
      <c r="C14" s="19">
        <v>3</v>
      </c>
      <c r="D14" s="19">
        <v>3</v>
      </c>
      <c r="E14" s="19">
        <v>0</v>
      </c>
      <c r="F14" s="24">
        <f t="shared" si="3"/>
        <v>6</v>
      </c>
    </row>
    <row r="15" spans="2:10" ht="15.75" customHeight="1">
      <c r="B15" s="16" t="s">
        <v>1</v>
      </c>
      <c r="C15" s="17">
        <f>VLOOKUP(B15,IZVĒLNE!A7:D10,2,FALSE)</f>
        <v>2</v>
      </c>
      <c r="D15" s="17">
        <f>VLOOKUP(B15,IZVĒLNE!A7:D10,3,FALSE)</f>
        <v>2</v>
      </c>
      <c r="E15" s="17">
        <f>VLOOKUP(B15,IZVĒLNE!A7:D10,4,FALSE)</f>
        <v>2</v>
      </c>
      <c r="F15" s="23">
        <f t="shared" si="3"/>
        <v>6</v>
      </c>
    </row>
    <row r="16" spans="2:10" ht="15.75" customHeight="1">
      <c r="B16" s="18" t="s">
        <v>19</v>
      </c>
      <c r="C16" s="19">
        <v>3</v>
      </c>
      <c r="D16" s="19">
        <v>3</v>
      </c>
      <c r="E16" s="19">
        <v>0</v>
      </c>
      <c r="F16" s="24">
        <f t="shared" si="3"/>
        <v>6</v>
      </c>
    </row>
    <row r="17" spans="2:6" ht="15.75" customHeight="1">
      <c r="B17" s="18" t="s">
        <v>25</v>
      </c>
      <c r="C17" s="19">
        <v>3</v>
      </c>
      <c r="D17" s="19">
        <v>3</v>
      </c>
      <c r="E17" s="19">
        <v>0</v>
      </c>
      <c r="F17" s="24">
        <f t="shared" si="3"/>
        <v>6</v>
      </c>
    </row>
    <row r="18" spans="2:6" ht="15.75" customHeight="1">
      <c r="B18" s="18" t="s">
        <v>31</v>
      </c>
      <c r="C18" s="19">
        <v>3</v>
      </c>
      <c r="D18" s="19">
        <v>3</v>
      </c>
      <c r="E18" s="19">
        <v>3</v>
      </c>
      <c r="F18" s="24">
        <f t="shared" si="3"/>
        <v>9</v>
      </c>
    </row>
    <row r="19" spans="2:6" ht="15.75" customHeight="1">
      <c r="B19" s="18" t="s">
        <v>45</v>
      </c>
      <c r="C19" s="19">
        <v>4</v>
      </c>
      <c r="D19" s="19">
        <v>4</v>
      </c>
      <c r="E19" s="19">
        <v>4</v>
      </c>
      <c r="F19" s="24">
        <f t="shared" si="3"/>
        <v>12</v>
      </c>
    </row>
    <row r="20" spans="2:6" ht="15.75" customHeight="1">
      <c r="B20" s="18" t="s">
        <v>46</v>
      </c>
      <c r="C20" s="19">
        <v>3</v>
      </c>
      <c r="D20" s="19">
        <v>3</v>
      </c>
      <c r="E20" s="19">
        <v>3</v>
      </c>
      <c r="F20" s="24">
        <f t="shared" si="3"/>
        <v>9</v>
      </c>
    </row>
    <row r="21" spans="2:6" ht="13.8">
      <c r="B21" s="16" t="s">
        <v>11</v>
      </c>
      <c r="C21" s="17">
        <f>VLOOKUP(B21,IZVĒLNE!A11:D13,2,FALSE)</f>
        <v>2</v>
      </c>
      <c r="D21" s="17">
        <f>VLOOKUP(B21,IZVĒLNE!A11:D13,3,FALSE)</f>
        <v>0</v>
      </c>
      <c r="E21" s="17">
        <f>VLOOKUP(B21,IZVĒLNE!A11:D13,4,FALSE)</f>
        <v>0</v>
      </c>
      <c r="F21" s="23">
        <f t="shared" si="3"/>
        <v>2</v>
      </c>
    </row>
    <row r="22" spans="2:6" ht="15.75" customHeight="1">
      <c r="B22" s="37" t="s">
        <v>71</v>
      </c>
      <c r="C22" s="14">
        <f>SUM(C23,C26)</f>
        <v>0</v>
      </c>
      <c r="D22" s="14">
        <f t="shared" ref="D22:E22" si="4">SUM(D23,D26)</f>
        <v>0</v>
      </c>
      <c r="E22" s="14">
        <f t="shared" si="4"/>
        <v>0</v>
      </c>
      <c r="F22" s="14">
        <f t="shared" si="3"/>
        <v>0</v>
      </c>
    </row>
    <row r="23" spans="2:6" ht="15.75" customHeight="1">
      <c r="B23" s="39" t="s">
        <v>48</v>
      </c>
      <c r="C23" s="28">
        <f>SUM(C24:C25)</f>
        <v>0</v>
      </c>
      <c r="D23" s="28">
        <f t="shared" ref="D23:E23" si="5">SUM(D24:D25)</f>
        <v>0</v>
      </c>
      <c r="E23" s="28">
        <f t="shared" si="5"/>
        <v>0</v>
      </c>
      <c r="F23" s="38">
        <f t="shared" si="3"/>
        <v>0</v>
      </c>
    </row>
    <row r="24" spans="2:6" ht="15.75" customHeight="1">
      <c r="B24" s="20" t="s">
        <v>77</v>
      </c>
      <c r="C24" s="21">
        <f>VLOOKUP(B24,IZVĒLNE!A14:D19,2,FALSE)</f>
        <v>0</v>
      </c>
      <c r="D24" s="21">
        <f>VLOOKUP(B24,IZVĒLNE!A14:D19,3,FALSE)</f>
        <v>0</v>
      </c>
      <c r="E24" s="21">
        <f>VLOOKUP(B24,IZVĒLNE!A14:D19,4,FALSE)</f>
        <v>0</v>
      </c>
      <c r="F24" s="32">
        <f>SUM(C24:E24)</f>
        <v>0</v>
      </c>
    </row>
    <row r="25" spans="2:6" ht="15.75" customHeight="1">
      <c r="B25" s="20" t="s">
        <v>77</v>
      </c>
      <c r="C25" s="21">
        <f>VLOOKUP(B25,IZVĒLNE!A14:D19,2,FALSE)</f>
        <v>0</v>
      </c>
      <c r="D25" s="21">
        <f>VLOOKUP(B25,IZVĒLNE!A14:D19,3,FALSE)</f>
        <v>0</v>
      </c>
      <c r="E25" s="21">
        <f>VLOOKUP(B25,IZVĒLNE!A14:D19,4,FALSE)</f>
        <v>0</v>
      </c>
      <c r="F25" s="32">
        <f>SUM(C25:E25)</f>
        <v>0</v>
      </c>
    </row>
    <row r="26" spans="2:6" ht="15.75" customHeight="1">
      <c r="B26" s="39" t="s">
        <v>66</v>
      </c>
      <c r="C26" s="28">
        <f>SUM(C27:C30)</f>
        <v>0</v>
      </c>
      <c r="D26" s="28">
        <f t="shared" ref="D26:E26" si="6">SUM(D27:D30)</f>
        <v>0</v>
      </c>
      <c r="E26" s="28">
        <f t="shared" si="6"/>
        <v>0</v>
      </c>
      <c r="F26" s="38">
        <f>SUM(C26:E26)</f>
        <v>0</v>
      </c>
    </row>
    <row r="27" spans="2:6" ht="15.75" customHeight="1">
      <c r="B27" s="20" t="s">
        <v>77</v>
      </c>
      <c r="C27" s="21">
        <f>VLOOKUP(B27,IZVĒLNE!A20:D40,2,FALSE)</f>
        <v>0</v>
      </c>
      <c r="D27" s="21">
        <f>VLOOKUP(B27,IZVĒLNE!A20:D40,3,FALSE)</f>
        <v>0</v>
      </c>
      <c r="E27" s="21">
        <f>VLOOKUP(B27,IZVĒLNE!A20:D40,4,FALSE)</f>
        <v>0</v>
      </c>
      <c r="F27" s="32">
        <f t="shared" ref="F27:F30" si="7">SUM(C27:E27)</f>
        <v>0</v>
      </c>
    </row>
    <row r="28" spans="2:6" ht="15.75" customHeight="1">
      <c r="B28" s="20" t="s">
        <v>77</v>
      </c>
      <c r="C28" s="22">
        <f>VLOOKUP(B28,IZVĒLNE!A20:D40,2,FALSE)</f>
        <v>0</v>
      </c>
      <c r="D28" s="21">
        <f>VLOOKUP(B28,IZVĒLNE!A20:D40,3,FALSE)</f>
        <v>0</v>
      </c>
      <c r="E28" s="22">
        <f>VLOOKUP(B28,IZVĒLNE!A20:D40,4,FALSE)</f>
        <v>0</v>
      </c>
      <c r="F28" s="32">
        <f t="shared" si="7"/>
        <v>0</v>
      </c>
    </row>
    <row r="29" spans="2:6" ht="15.75" customHeight="1">
      <c r="B29" s="20" t="s">
        <v>77</v>
      </c>
      <c r="C29" s="22">
        <f>VLOOKUP(B29,IZVĒLNE!A20:D40,2,FALSE)</f>
        <v>0</v>
      </c>
      <c r="D29" s="21">
        <f>VLOOKUP(B29,IZVĒLNE!A20:D40,3,FALSE)</f>
        <v>0</v>
      </c>
      <c r="E29" s="22">
        <f>VLOOKUP(B29,IZVĒLNE!A20:D40,4,FALSE)</f>
        <v>0</v>
      </c>
      <c r="F29" s="32">
        <f t="shared" ref="F29" si="8">SUM(C29:E29)</f>
        <v>0</v>
      </c>
    </row>
    <row r="30" spans="2:6" ht="15.75" customHeight="1">
      <c r="B30" s="20" t="s">
        <v>77</v>
      </c>
      <c r="C30" s="21">
        <f>VLOOKUP(B30,IZVĒLNE!A20:D40,2,FALSE)</f>
        <v>0</v>
      </c>
      <c r="D30" s="21">
        <f>VLOOKUP(B30,IZVĒLNE!A20:D40,3,FALSE)</f>
        <v>0</v>
      </c>
      <c r="E30" s="21">
        <f>VLOOKUP(B30,IZVĒLNE!A20:D40,4,FALSE)</f>
        <v>0</v>
      </c>
      <c r="F30" s="32">
        <f t="shared" si="7"/>
        <v>0</v>
      </c>
    </row>
    <row r="31" spans="2:6" ht="15" customHeight="1"/>
    <row r="33" spans="2:3" ht="15" hidden="1" customHeight="1">
      <c r="B33" s="30" t="s">
        <v>74</v>
      </c>
      <c r="C33" s="31"/>
    </row>
    <row r="34" spans="2:3" ht="15" hidden="1" customHeight="1">
      <c r="B34" s="18"/>
      <c r="C34" s="29" t="s">
        <v>75</v>
      </c>
    </row>
    <row r="35" spans="2:3" ht="15" hidden="1" customHeight="1">
      <c r="B35" s="16"/>
      <c r="C35" s="29" t="s">
        <v>76</v>
      </c>
    </row>
    <row r="36" spans="2:3" ht="15" hidden="1" customHeight="1">
      <c r="B36" s="20"/>
      <c r="C36" s="27"/>
    </row>
  </sheetData>
  <mergeCells count="2">
    <mergeCell ref="B2:F2"/>
    <mergeCell ref="B3:F3"/>
  </mergeCells>
  <conditionalFormatting sqref="C5:E5">
    <cfRule type="cellIs" dxfId="7" priority="1" operator="greaterThan">
      <formula>36</formula>
    </cfRule>
  </conditionalFormatting>
  <conditionalFormatting sqref="F5">
    <cfRule type="cellIs" dxfId="6" priority="2" operator="notBetween">
      <formula>96</formula>
      <formula>108</formula>
    </cfRule>
  </conditionalFormatting>
  <printOptions horizontalCentered="1" gridLines="1"/>
  <pageMargins left="0.7" right="0.7" top="0.75" bottom="0.75" header="0" footer="0"/>
  <pageSetup paperSize="9" fitToHeight="0" pageOrder="overThenDown" orientation="portrait" cellComments="atEnd" r:id="rId1"/>
  <extLst>
    <ext xmlns:x14="http://schemas.microsoft.com/office/spreadsheetml/2009/9/main" uri="{CCE6A557-97BC-4b89-ADB6-D9C93CAAB3DF}">
      <x14:dataValidations xmlns:xm="http://schemas.microsoft.com/office/excel/2006/main" count="5">
        <x14:dataValidation type="list" allowBlank="1">
          <x14:formula1>
            <xm:f>IZVĒLNE!$A$11:$A$13</xm:f>
          </x14:formula1>
          <xm:sqref>B21</xm:sqref>
        </x14:dataValidation>
        <x14:dataValidation type="list" allowBlank="1">
          <x14:formula1>
            <xm:f>IZVĒLNE!$A$1:$A$6</xm:f>
          </x14:formula1>
          <xm:sqref>B7:B9</xm:sqref>
        </x14:dataValidation>
        <x14:dataValidation type="list" allowBlank="1">
          <x14:formula1>
            <xm:f>IZVĒLNE!$A$7:$A$10</xm:f>
          </x14:formula1>
          <xm:sqref>B15</xm:sqref>
        </x14:dataValidation>
        <x14:dataValidation type="list" allowBlank="1">
          <x14:formula1>
            <xm:f>IZVĒLNE!$A$14:$A$19</xm:f>
          </x14:formula1>
          <xm:sqref>B24:B25</xm:sqref>
        </x14:dataValidation>
        <x14:dataValidation type="list" allowBlank="1" showInputMessage="1" showErrorMessage="1">
          <x14:formula1>
            <xm:f>IZVĒLNE!$A$20:$A$38</xm:f>
          </x14:formula1>
          <xm:sqref>B27:B30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J43"/>
  <sheetViews>
    <sheetView zoomScale="75" zoomScaleNormal="75" workbookViewId="0">
      <pane ySplit="5" topLeftCell="A6" activePane="bottomLeft" state="frozen"/>
      <selection pane="bottomLeft" activeCell="B18" sqref="B18"/>
    </sheetView>
  </sheetViews>
  <sheetFormatPr defaultColWidth="0" defaultRowHeight="15" customHeight="1" zeroHeight="1"/>
  <cols>
    <col min="1" max="1" width="5.5546875" style="43" customWidth="1"/>
    <col min="2" max="2" width="44.6640625" style="43" customWidth="1"/>
    <col min="3" max="5" width="9.44140625" style="43" customWidth="1"/>
    <col min="6" max="6" width="8.109375" style="43" customWidth="1"/>
    <col min="7" max="7" width="6.88671875" style="43" customWidth="1"/>
    <col min="8" max="16384" width="14.44140625" style="43" hidden="1"/>
  </cols>
  <sheetData>
    <row r="1" spans="2:10" ht="15" customHeight="1"/>
    <row r="2" spans="2:10" ht="15.75" customHeight="1">
      <c r="B2" s="53" t="s">
        <v>70</v>
      </c>
      <c r="C2" s="54"/>
      <c r="D2" s="54"/>
      <c r="E2" s="54"/>
      <c r="F2" s="54"/>
      <c r="H2" s="25"/>
      <c r="I2" s="25"/>
    </row>
    <row r="3" spans="2:10" ht="15.75" customHeight="1">
      <c r="B3" s="52" t="s">
        <v>52</v>
      </c>
      <c r="C3" s="51"/>
      <c r="D3" s="51"/>
      <c r="E3" s="51"/>
      <c r="F3" s="51"/>
    </row>
    <row r="4" spans="2:10" ht="15.6" customHeight="1">
      <c r="B4" s="13" t="s">
        <v>53</v>
      </c>
      <c r="C4" s="42" t="s">
        <v>33</v>
      </c>
      <c r="D4" s="42" t="s">
        <v>34</v>
      </c>
      <c r="E4" s="42" t="s">
        <v>35</v>
      </c>
      <c r="F4" s="42" t="s">
        <v>36</v>
      </c>
    </row>
    <row r="5" spans="2:10" ht="13.8">
      <c r="B5" s="15" t="s">
        <v>73</v>
      </c>
      <c r="C5" s="42">
        <f>SUM(C6,C11,C25)</f>
        <v>33</v>
      </c>
      <c r="D5" s="42">
        <f>SUM(D6,D11,D25)</f>
        <v>29</v>
      </c>
      <c r="E5" s="42">
        <f>SUM(E6,E11,E25)</f>
        <v>15</v>
      </c>
      <c r="F5" s="42">
        <f>SUM(C5:E5)</f>
        <v>77</v>
      </c>
      <c r="J5" s="26"/>
    </row>
    <row r="6" spans="2:10" ht="15.75" customHeight="1">
      <c r="B6" s="40" t="s">
        <v>37</v>
      </c>
      <c r="C6" s="42">
        <f>SUM(C7:C10)</f>
        <v>0</v>
      </c>
      <c r="D6" s="42">
        <f t="shared" ref="D6:E6" si="0">SUM(D7:D10)</f>
        <v>0</v>
      </c>
      <c r="E6" s="42">
        <f t="shared" si="0"/>
        <v>8</v>
      </c>
      <c r="F6" s="42">
        <f t="shared" ref="F6:F26" si="1">SUM(C6:E6)</f>
        <v>8</v>
      </c>
    </row>
    <row r="7" spans="2:10" ht="15.75" customHeight="1">
      <c r="B7" s="16" t="s">
        <v>0</v>
      </c>
      <c r="C7" s="17">
        <f>VLOOKUP(B7,IZVĒLNE!P1:S5,2,FALSE)</f>
        <v>0</v>
      </c>
      <c r="D7" s="17">
        <f>VLOOKUP(B7,IZVĒLNE!P1:S5,3,FALSE)</f>
        <v>0</v>
      </c>
      <c r="E7" s="17">
        <f>VLOOKUP(B7,IZVĒLNE!P1:S5,4,FALSE)</f>
        <v>6</v>
      </c>
      <c r="F7" s="23">
        <f t="shared" si="1"/>
        <v>6</v>
      </c>
    </row>
    <row r="8" spans="2:10" ht="15.75" customHeight="1">
      <c r="B8" s="16" t="s">
        <v>77</v>
      </c>
      <c r="C8" s="17">
        <f>VLOOKUP(B8,IZVĒLNE!P1:S5,2,FALSE)</f>
        <v>0</v>
      </c>
      <c r="D8" s="17">
        <f>VLOOKUP(B8,IZVĒLNE!P1:S5,3,FALSE)</f>
        <v>0</v>
      </c>
      <c r="E8" s="17">
        <f>VLOOKUP(B8,IZVĒLNE!P1:S5,4,FALSE)</f>
        <v>0</v>
      </c>
      <c r="F8" s="23">
        <f t="shared" si="1"/>
        <v>0</v>
      </c>
    </row>
    <row r="9" spans="2:10" ht="15.75" customHeight="1">
      <c r="B9" s="16" t="s">
        <v>77</v>
      </c>
      <c r="C9" s="17">
        <f>VLOOKUP(B9,IZVĒLNE!P1:S5,2,FALSE)</f>
        <v>0</v>
      </c>
      <c r="D9" s="17">
        <f>VLOOKUP(B9,IZVĒLNE!P1:S5,3,FALSE)</f>
        <v>0</v>
      </c>
      <c r="E9" s="17">
        <f>VLOOKUP(B9,IZVĒLNE!P1:S5,4,FALSE)</f>
        <v>0</v>
      </c>
      <c r="F9" s="23">
        <f t="shared" si="1"/>
        <v>0</v>
      </c>
    </row>
    <row r="10" spans="2:10" ht="15.75" customHeight="1">
      <c r="B10" s="18" t="s">
        <v>38</v>
      </c>
      <c r="C10" s="19">
        <v>0</v>
      </c>
      <c r="D10" s="19">
        <v>0</v>
      </c>
      <c r="E10" s="19">
        <v>2</v>
      </c>
      <c r="F10" s="24">
        <f t="shared" si="1"/>
        <v>2</v>
      </c>
    </row>
    <row r="11" spans="2:10" ht="15.75" customHeight="1">
      <c r="B11" s="37" t="s">
        <v>39</v>
      </c>
      <c r="C11" s="42">
        <f>SUM(C12:C24)</f>
        <v>33</v>
      </c>
      <c r="D11" s="42">
        <f t="shared" ref="D11:E11" si="2">SUM(D12:D24)</f>
        <v>29</v>
      </c>
      <c r="E11" s="42">
        <f t="shared" si="2"/>
        <v>7</v>
      </c>
      <c r="F11" s="42">
        <f t="shared" si="1"/>
        <v>69</v>
      </c>
    </row>
    <row r="12" spans="2:10" ht="15.75" customHeight="1">
      <c r="B12" s="18" t="s">
        <v>54</v>
      </c>
      <c r="C12" s="19">
        <v>3</v>
      </c>
      <c r="D12" s="19">
        <v>3</v>
      </c>
      <c r="E12" s="19">
        <v>0</v>
      </c>
      <c r="F12" s="24">
        <f t="shared" si="1"/>
        <v>6</v>
      </c>
    </row>
    <row r="13" spans="2:10" ht="15.75" customHeight="1">
      <c r="B13" s="18" t="s">
        <v>55</v>
      </c>
      <c r="C13" s="19">
        <v>3</v>
      </c>
      <c r="D13" s="19">
        <v>3</v>
      </c>
      <c r="E13" s="19">
        <v>0</v>
      </c>
      <c r="F13" s="24">
        <f t="shared" si="1"/>
        <v>6</v>
      </c>
    </row>
    <row r="14" spans="2:10" ht="15.75" customHeight="1">
      <c r="B14" s="18" t="s">
        <v>40</v>
      </c>
      <c r="C14" s="19">
        <v>3</v>
      </c>
      <c r="D14" s="19">
        <v>3</v>
      </c>
      <c r="E14" s="19">
        <v>0</v>
      </c>
      <c r="F14" s="24">
        <f t="shared" si="1"/>
        <v>6</v>
      </c>
    </row>
    <row r="15" spans="2:10" ht="15.75" customHeight="1">
      <c r="B15" s="16" t="s">
        <v>77</v>
      </c>
      <c r="C15" s="17">
        <f>VLOOKUP(B15,IZVĒLNE!P6:S9,2,FALSE)</f>
        <v>0</v>
      </c>
      <c r="D15" s="17">
        <f>VLOOKUP(B15,IZVĒLNE!P6:S9,3,FALSE)</f>
        <v>0</v>
      </c>
      <c r="E15" s="17">
        <f>VLOOKUP(B15,IZVĒLNE!P6:S9,4,FALSE)</f>
        <v>0</v>
      </c>
      <c r="F15" s="23">
        <f t="shared" si="1"/>
        <v>0</v>
      </c>
    </row>
    <row r="16" spans="2:10" ht="15.75" customHeight="1">
      <c r="B16" s="18" t="s">
        <v>19</v>
      </c>
      <c r="C16" s="10">
        <v>3</v>
      </c>
      <c r="D16" s="10">
        <v>4</v>
      </c>
      <c r="E16" s="10">
        <v>0</v>
      </c>
      <c r="F16" s="24">
        <f t="shared" si="1"/>
        <v>7</v>
      </c>
    </row>
    <row r="17" spans="2:6" ht="15.75" customHeight="1">
      <c r="B17" s="18" t="s">
        <v>28</v>
      </c>
      <c r="C17" s="10">
        <v>3</v>
      </c>
      <c r="D17" s="10">
        <v>0</v>
      </c>
      <c r="E17" s="10">
        <v>0</v>
      </c>
      <c r="F17" s="24">
        <f t="shared" si="1"/>
        <v>3</v>
      </c>
    </row>
    <row r="18" spans="2:6" ht="15.75" customHeight="1">
      <c r="B18" s="16" t="s">
        <v>41</v>
      </c>
      <c r="C18" s="17">
        <f>VLOOKUP(B18,IZVĒLNE!P40:S42,2,FALSE)</f>
        <v>0</v>
      </c>
      <c r="D18" s="17">
        <f>VLOOKUP(B18,IZVĒLNE!P40:S42,3,FALSE)</f>
        <v>3</v>
      </c>
      <c r="E18" s="17">
        <f>VLOOKUP(B18,IZVĒLNE!P40:S42,4,FALSE)</f>
        <v>0</v>
      </c>
      <c r="F18" s="23">
        <f t="shared" ref="F18" si="3">SUM(C18:E18)</f>
        <v>3</v>
      </c>
    </row>
    <row r="19" spans="2:6" ht="15.75" customHeight="1">
      <c r="B19" s="18" t="str">
        <f>IF(B18="Bioloģija I","Fizika I","Nav attiecināms")</f>
        <v>Fizika I</v>
      </c>
      <c r="C19" s="10">
        <f>IF(B19="Nav attiecināms",0,3)</f>
        <v>3</v>
      </c>
      <c r="D19" s="10">
        <v>3</v>
      </c>
      <c r="E19" s="10">
        <v>0</v>
      </c>
      <c r="F19" s="24">
        <f t="shared" si="1"/>
        <v>6</v>
      </c>
    </row>
    <row r="20" spans="2:6" ht="15.75" customHeight="1">
      <c r="B20" s="18" t="str">
        <f>IF(B18="Bioloģija I","Ķīmija I","Nav attiecināms")</f>
        <v>Ķīmija I</v>
      </c>
      <c r="C20" s="10">
        <f>IF(B20="Nav attiecināms",0,3)</f>
        <v>3</v>
      </c>
      <c r="D20" s="10">
        <f>IF(B20="Nav attiecināms",0,3)</f>
        <v>3</v>
      </c>
      <c r="E20" s="10">
        <v>0</v>
      </c>
      <c r="F20" s="24">
        <f t="shared" si="1"/>
        <v>6</v>
      </c>
    </row>
    <row r="21" spans="2:6" ht="15.75" customHeight="1">
      <c r="B21" s="18" t="str">
        <f>IF(B18="Bioloģija I","Ģeogrāfija I","Nav attiecināms")</f>
        <v>Ģeogrāfija I</v>
      </c>
      <c r="C21" s="10">
        <f>IF(B21="Nav attiecināms",0,3)</f>
        <v>3</v>
      </c>
      <c r="D21" s="10">
        <v>0</v>
      </c>
      <c r="E21" s="10">
        <v>0</v>
      </c>
      <c r="F21" s="24">
        <f t="shared" si="1"/>
        <v>3</v>
      </c>
    </row>
    <row r="22" spans="2:6" ht="15.75" customHeight="1">
      <c r="B22" s="18" t="s">
        <v>45</v>
      </c>
      <c r="C22" s="19">
        <v>4</v>
      </c>
      <c r="D22" s="19">
        <v>4</v>
      </c>
      <c r="E22" s="19">
        <v>4</v>
      </c>
      <c r="F22" s="24">
        <f t="shared" si="1"/>
        <v>12</v>
      </c>
    </row>
    <row r="23" spans="2:6" ht="15.75" customHeight="1">
      <c r="B23" s="18" t="s">
        <v>46</v>
      </c>
      <c r="C23" s="19">
        <v>3</v>
      </c>
      <c r="D23" s="19">
        <v>3</v>
      </c>
      <c r="E23" s="19">
        <v>3</v>
      </c>
      <c r="F23" s="24">
        <f t="shared" si="1"/>
        <v>9</v>
      </c>
    </row>
    <row r="24" spans="2:6" ht="13.8">
      <c r="B24" s="16" t="s">
        <v>11</v>
      </c>
      <c r="C24" s="17">
        <f>VLOOKUP(B24,IZVĒLNE!P10:S12,2,FALSE)</f>
        <v>2</v>
      </c>
      <c r="D24" s="17">
        <f>VLOOKUP(B24,IZVĒLNE!P10:S12,3,FALSE)</f>
        <v>0</v>
      </c>
      <c r="E24" s="17">
        <f>VLOOKUP(B24,IZVĒLNE!P10:S12,4,FALSE)</f>
        <v>0</v>
      </c>
      <c r="F24" s="23">
        <f t="shared" si="1"/>
        <v>2</v>
      </c>
    </row>
    <row r="25" spans="2:6" ht="15.75" customHeight="1">
      <c r="B25" s="37" t="s">
        <v>71</v>
      </c>
      <c r="C25" s="42">
        <f>SUM(C26,C31)</f>
        <v>0</v>
      </c>
      <c r="D25" s="42">
        <f>SUM(D26,D31)</f>
        <v>0</v>
      </c>
      <c r="E25" s="42">
        <f>SUM(E26,E31)</f>
        <v>0</v>
      </c>
      <c r="F25" s="42">
        <f>SUM(C25:E25)</f>
        <v>0</v>
      </c>
    </row>
    <row r="26" spans="2:6" ht="15.75" customHeight="1">
      <c r="B26" s="39" t="s">
        <v>63</v>
      </c>
      <c r="C26" s="28">
        <f>SUM(C27:C30)</f>
        <v>0</v>
      </c>
      <c r="D26" s="28">
        <f>SUM(D27:D30)</f>
        <v>0</v>
      </c>
      <c r="E26" s="28">
        <f>SUM(E27:E30)</f>
        <v>0</v>
      </c>
      <c r="F26" s="38">
        <f t="shared" si="1"/>
        <v>0</v>
      </c>
    </row>
    <row r="27" spans="2:6" ht="15.75" customHeight="1">
      <c r="B27" s="20" t="s">
        <v>77</v>
      </c>
      <c r="C27" s="21">
        <f>VLOOKUP(B27,IZVĒLNE!P13:S17,2,FALSE)</f>
        <v>0</v>
      </c>
      <c r="D27" s="21">
        <f>VLOOKUP(B27,IZVĒLNE!P13:S17,3,FALSE)</f>
        <v>0</v>
      </c>
      <c r="E27" s="21">
        <f>VLOOKUP(B27,IZVĒLNE!P13:S17,4,FALSE)</f>
        <v>0</v>
      </c>
      <c r="F27" s="32">
        <f>SUM(C27:E27)</f>
        <v>0</v>
      </c>
    </row>
    <row r="28" spans="2:6" ht="15.75" customHeight="1">
      <c r="B28" s="20" t="s">
        <v>77</v>
      </c>
      <c r="C28" s="21">
        <f>VLOOKUP(B28,IZVĒLNE!P13:S17,2,FALSE)</f>
        <v>0</v>
      </c>
      <c r="D28" s="21">
        <f>VLOOKUP(B28,IZVĒLNE!P13:S17,3,FALSE)</f>
        <v>0</v>
      </c>
      <c r="E28" s="21">
        <f>VLOOKUP(B28,IZVĒLNE!P13:S17,4,FALSE)</f>
        <v>0</v>
      </c>
      <c r="F28" s="32">
        <f>SUM(C28:E28)</f>
        <v>0</v>
      </c>
    </row>
    <row r="29" spans="2:6" ht="15.75" customHeight="1">
      <c r="B29" s="20" t="s">
        <v>77</v>
      </c>
      <c r="C29" s="21">
        <f>VLOOKUP(B29,IZVĒLNE!P13:S17,2,FALSE)</f>
        <v>0</v>
      </c>
      <c r="D29" s="21">
        <f>VLOOKUP(B29,IZVĒLNE!P13:S17,3,FALSE)</f>
        <v>0</v>
      </c>
      <c r="E29" s="21">
        <f>VLOOKUP(B29,IZVĒLNE!P13:S17,4,FALSE)</f>
        <v>0</v>
      </c>
      <c r="F29" s="32">
        <f t="shared" ref="F29:F30" si="4">SUM(C29:E29)</f>
        <v>0</v>
      </c>
    </row>
    <row r="30" spans="2:6" ht="15.75" customHeight="1">
      <c r="B30" s="20" t="s">
        <v>77</v>
      </c>
      <c r="C30" s="21">
        <f>VLOOKUP(B30,IZVĒLNE!P13:S17,2,FALSE)</f>
        <v>0</v>
      </c>
      <c r="D30" s="21">
        <f>VLOOKUP(B30,IZVĒLNE!P13:S17,3,FALSE)</f>
        <v>0</v>
      </c>
      <c r="E30" s="21">
        <f>VLOOKUP(B30,IZVĒLNE!P13:S17,4,FALSE)</f>
        <v>0</v>
      </c>
      <c r="F30" s="32">
        <f t="shared" si="4"/>
        <v>0</v>
      </c>
    </row>
    <row r="31" spans="2:6" ht="15.75" customHeight="1">
      <c r="B31" s="39" t="s">
        <v>66</v>
      </c>
      <c r="C31" s="28">
        <f>SUM(C32:C35)</f>
        <v>0</v>
      </c>
      <c r="D31" s="28">
        <f t="shared" ref="D31:E31" si="5">SUM(D32:D35)</f>
        <v>0</v>
      </c>
      <c r="E31" s="28">
        <f t="shared" si="5"/>
        <v>0</v>
      </c>
      <c r="F31" s="38">
        <f>SUM(C31:E31)</f>
        <v>0</v>
      </c>
    </row>
    <row r="32" spans="2:6" ht="15.75" customHeight="1">
      <c r="B32" s="20" t="s">
        <v>77</v>
      </c>
      <c r="C32" s="21">
        <f>VLOOKUP(B32,IZVĒLNE!P18:S39,2,FALSE)</f>
        <v>0</v>
      </c>
      <c r="D32" s="21">
        <f>VLOOKUP(B32,IZVĒLNE!P18:S39,3,FALSE)</f>
        <v>0</v>
      </c>
      <c r="E32" s="21">
        <f>VLOOKUP(B32,IZVĒLNE!P18:S39,4,FALSE)</f>
        <v>0</v>
      </c>
      <c r="F32" s="32">
        <f t="shared" ref="F32:F35" si="6">SUM(C32:E32)</f>
        <v>0</v>
      </c>
    </row>
    <row r="33" spans="2:6" ht="15.75" customHeight="1">
      <c r="B33" s="20" t="s">
        <v>77</v>
      </c>
      <c r="C33" s="22">
        <f>VLOOKUP(B33,IZVĒLNE!P18:S39,2,FALSE)</f>
        <v>0</v>
      </c>
      <c r="D33" s="21">
        <f>VLOOKUP(B33,IZVĒLNE!P18:S39,3,FALSE)</f>
        <v>0</v>
      </c>
      <c r="E33" s="22">
        <f>VLOOKUP(B33,IZVĒLNE!P18:S39,4,FALSE)</f>
        <v>0</v>
      </c>
      <c r="F33" s="32">
        <f t="shared" si="6"/>
        <v>0</v>
      </c>
    </row>
    <row r="34" spans="2:6" ht="15.75" customHeight="1">
      <c r="B34" s="20" t="s">
        <v>77</v>
      </c>
      <c r="C34" s="22">
        <f>VLOOKUP(B34,IZVĒLNE!P18:S39,2,FALSE)</f>
        <v>0</v>
      </c>
      <c r="D34" s="21">
        <f>VLOOKUP(B34,IZVĒLNE!P18:S39,3,FALSE)</f>
        <v>0</v>
      </c>
      <c r="E34" s="22">
        <f>VLOOKUP(B34,IZVĒLNE!P18:S39,4,FALSE)</f>
        <v>0</v>
      </c>
      <c r="F34" s="32">
        <f t="shared" si="6"/>
        <v>0</v>
      </c>
    </row>
    <row r="35" spans="2:6" ht="15.75" customHeight="1">
      <c r="B35" s="20" t="s">
        <v>77</v>
      </c>
      <c r="C35" s="22">
        <f>VLOOKUP(B35,IZVĒLNE!P18:S39,2,FALSE)</f>
        <v>0</v>
      </c>
      <c r="D35" s="21">
        <f>VLOOKUP(B35,IZVĒLNE!P18:S39,3,FALSE)</f>
        <v>0</v>
      </c>
      <c r="E35" s="21">
        <f>VLOOKUP(B35,IZVĒLNE!P18:S39,4,FALSE)</f>
        <v>0</v>
      </c>
      <c r="F35" s="32">
        <f t="shared" si="6"/>
        <v>0</v>
      </c>
    </row>
    <row r="36" spans="2:6" ht="15" customHeight="1"/>
    <row r="43" spans="2:6" ht="15" customHeight="1"/>
  </sheetData>
  <mergeCells count="2">
    <mergeCell ref="B2:F2"/>
    <mergeCell ref="B3:F3"/>
  </mergeCells>
  <conditionalFormatting sqref="C5:E5">
    <cfRule type="cellIs" dxfId="5" priority="1" operator="greaterThan">
      <formula>36</formula>
    </cfRule>
  </conditionalFormatting>
  <conditionalFormatting sqref="F5">
    <cfRule type="cellIs" dxfId="4" priority="2" operator="notBetween">
      <formula>96</formula>
      <formula>108</formula>
    </cfRule>
  </conditionalFormatting>
  <printOptions horizontalCentered="1" gridLines="1"/>
  <pageMargins left="0.7" right="0.7" top="0.75" bottom="0.75" header="0" footer="0"/>
  <pageSetup paperSize="9" fitToHeight="0" pageOrder="overThenDown" orientation="portrait" cellComments="atEnd" r:id="rId1"/>
  <extLst>
    <ext xmlns:x14="http://schemas.microsoft.com/office/spreadsheetml/2009/9/main" uri="{CCE6A557-97BC-4b89-ADB6-D9C93CAAB3DF}">
      <x14:dataValidations xmlns:xm="http://schemas.microsoft.com/office/excel/2006/main" count="6">
        <x14:dataValidation type="list" allowBlank="1" showInputMessage="1" showErrorMessage="1">
          <x14:formula1>
            <xm:f>IZVĒLNE!$P$18:$P$39</xm:f>
          </x14:formula1>
          <xm:sqref>B32:B35</xm:sqref>
        </x14:dataValidation>
        <x14:dataValidation type="list" allowBlank="1">
          <x14:formula1>
            <xm:f>IZVĒLNE!$P$13:$P$17</xm:f>
          </x14:formula1>
          <xm:sqref>B27:B30</xm:sqref>
        </x14:dataValidation>
        <x14:dataValidation type="list" allowBlank="1">
          <x14:formula1>
            <xm:f>IZVĒLNE!$P$6:$P$9</xm:f>
          </x14:formula1>
          <xm:sqref>B15</xm:sqref>
        </x14:dataValidation>
        <x14:dataValidation type="list" allowBlank="1">
          <x14:formula1>
            <xm:f>IZVĒLNE!$P$1:$P$5</xm:f>
          </x14:formula1>
          <xm:sqref>B7:B9</xm:sqref>
        </x14:dataValidation>
        <x14:dataValidation type="list" allowBlank="1">
          <x14:formula1>
            <xm:f>IZVĒLNE!$P$10:$P$12</xm:f>
          </x14:formula1>
          <xm:sqref>B24</xm:sqref>
        </x14:dataValidation>
        <x14:dataValidation type="list" allowBlank="1" showInputMessage="1" showErrorMessage="1">
          <x14:formula1>
            <xm:f>IZVĒLNE!$P$40:$P$42</xm:f>
          </x14:formula1>
          <xm:sqref>B18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J34"/>
  <sheetViews>
    <sheetView zoomScale="75" zoomScaleNormal="75" workbookViewId="0">
      <pane ySplit="5" topLeftCell="A6" activePane="bottomLeft" state="frozen"/>
      <selection pane="bottomLeft" activeCell="E20" sqref="E20"/>
    </sheetView>
  </sheetViews>
  <sheetFormatPr defaultColWidth="0" defaultRowHeight="15" customHeight="1" zeroHeight="1"/>
  <cols>
    <col min="1" max="1" width="5.5546875" customWidth="1"/>
    <col min="2" max="2" width="44.6640625" customWidth="1"/>
    <col min="3" max="5" width="9.44140625" customWidth="1"/>
    <col min="6" max="6" width="8.109375" customWidth="1"/>
    <col min="7" max="7" width="6.88671875" customWidth="1"/>
    <col min="8" max="16384" width="14.44140625" hidden="1"/>
  </cols>
  <sheetData>
    <row r="1" spans="2:10" ht="15" customHeight="1"/>
    <row r="2" spans="2:10" ht="15.75" customHeight="1">
      <c r="B2" s="50" t="s">
        <v>72</v>
      </c>
      <c r="C2" s="51"/>
      <c r="D2" s="51"/>
      <c r="E2" s="51"/>
      <c r="F2" s="51"/>
      <c r="H2" s="25"/>
      <c r="I2" s="25"/>
    </row>
    <row r="3" spans="2:10" ht="15.75" customHeight="1">
      <c r="B3" s="52" t="s">
        <v>52</v>
      </c>
      <c r="C3" s="51"/>
      <c r="D3" s="51"/>
      <c r="E3" s="51"/>
      <c r="F3" s="51"/>
    </row>
    <row r="4" spans="2:10" ht="15.6" customHeight="1">
      <c r="B4" s="13" t="s">
        <v>53</v>
      </c>
      <c r="C4" s="14" t="s">
        <v>33</v>
      </c>
      <c r="D4" s="14" t="s">
        <v>34</v>
      </c>
      <c r="E4" s="14" t="s">
        <v>35</v>
      </c>
      <c r="F4" s="14" t="s">
        <v>36</v>
      </c>
    </row>
    <row r="5" spans="2:10" ht="13.8">
      <c r="B5" s="15" t="s">
        <v>73</v>
      </c>
      <c r="C5" s="14">
        <f>SUM(C6,C11,C25)</f>
        <v>33</v>
      </c>
      <c r="D5" s="14">
        <f>SUM(D6,D11,D25)</f>
        <v>33</v>
      </c>
      <c r="E5" s="14">
        <f>SUM(E6,E11,E25)</f>
        <v>19</v>
      </c>
      <c r="F5" s="14">
        <f>SUM(C5:E5)</f>
        <v>85</v>
      </c>
      <c r="J5" s="26"/>
    </row>
    <row r="6" spans="2:10" ht="15.75" customHeight="1">
      <c r="B6" s="40" t="s">
        <v>37</v>
      </c>
      <c r="C6" s="14">
        <f>SUM(C7:C10)</f>
        <v>0</v>
      </c>
      <c r="D6" s="14">
        <f t="shared" ref="D6:E6" si="0">SUM(D7:D10)</f>
        <v>0</v>
      </c>
      <c r="E6" s="14">
        <f t="shared" si="0"/>
        <v>8</v>
      </c>
      <c r="F6" s="14">
        <f t="shared" ref="F6:F26" si="1">SUM(C6:E6)</f>
        <v>8</v>
      </c>
    </row>
    <row r="7" spans="2:10" ht="15.75" customHeight="1">
      <c r="B7" s="16" t="s">
        <v>10</v>
      </c>
      <c r="C7" s="17">
        <f>VLOOKUP(B7,IZVĒLNE!F1:I6,2,FALSE)</f>
        <v>0</v>
      </c>
      <c r="D7" s="17">
        <f>VLOOKUP(B7,IZVĒLNE!F1:I6,3,FALSE)</f>
        <v>0</v>
      </c>
      <c r="E7" s="17">
        <f>VLOOKUP(B7,IZVĒLNE!F1:I6,4,FALSE)</f>
        <v>6</v>
      </c>
      <c r="F7" s="23">
        <f t="shared" si="1"/>
        <v>6</v>
      </c>
    </row>
    <row r="8" spans="2:10" ht="15.75" customHeight="1">
      <c r="B8" s="16" t="s">
        <v>77</v>
      </c>
      <c r="C8" s="17">
        <f>VLOOKUP(B8,IZVĒLNE!F1:I6,2,FALSE)</f>
        <v>0</v>
      </c>
      <c r="D8" s="17">
        <f>VLOOKUP(B8,IZVĒLNE!F1:I6,3,FALSE)</f>
        <v>0</v>
      </c>
      <c r="E8" s="17">
        <f>VLOOKUP(B8,IZVĒLNE!F1:I6,4,FALSE)</f>
        <v>0</v>
      </c>
      <c r="F8" s="23">
        <f t="shared" si="1"/>
        <v>0</v>
      </c>
    </row>
    <row r="9" spans="2:10" ht="15.75" customHeight="1">
      <c r="B9" s="16" t="s">
        <v>77</v>
      </c>
      <c r="C9" s="17">
        <f>VLOOKUP(B9,IZVĒLNE!F1:I6,2,FALSE)</f>
        <v>0</v>
      </c>
      <c r="D9" s="17">
        <f>VLOOKUP(B9,IZVĒLNE!F1:I6,3,FALSE)</f>
        <v>0</v>
      </c>
      <c r="E9" s="17">
        <f>VLOOKUP(B9,IZVĒLNE!F1:I6,4,FALSE)</f>
        <v>0</v>
      </c>
      <c r="F9" s="23">
        <f t="shared" si="1"/>
        <v>0</v>
      </c>
    </row>
    <row r="10" spans="2:10" ht="15.75" customHeight="1">
      <c r="B10" s="18" t="s">
        <v>38</v>
      </c>
      <c r="C10" s="19">
        <v>0</v>
      </c>
      <c r="D10" s="19">
        <v>0</v>
      </c>
      <c r="E10" s="19">
        <v>2</v>
      </c>
      <c r="F10" s="24">
        <f t="shared" si="1"/>
        <v>2</v>
      </c>
    </row>
    <row r="11" spans="2:10" ht="15.75" customHeight="1">
      <c r="B11" s="37" t="s">
        <v>39</v>
      </c>
      <c r="C11" s="14">
        <f>SUM(C12:C24)</f>
        <v>33</v>
      </c>
      <c r="D11" s="14">
        <f>SUM(D12:D24)</f>
        <v>33</v>
      </c>
      <c r="E11" s="14">
        <f>SUM(E12:E24)</f>
        <v>11</v>
      </c>
      <c r="F11" s="14">
        <f t="shared" si="1"/>
        <v>77</v>
      </c>
    </row>
    <row r="12" spans="2:10" ht="15.75" customHeight="1">
      <c r="B12" s="18" t="s">
        <v>54</v>
      </c>
      <c r="C12" s="19">
        <v>2</v>
      </c>
      <c r="D12" s="19">
        <v>2</v>
      </c>
      <c r="E12" s="19">
        <v>2</v>
      </c>
      <c r="F12" s="24">
        <f t="shared" si="1"/>
        <v>6</v>
      </c>
    </row>
    <row r="13" spans="2:10" ht="15.75" customHeight="1">
      <c r="B13" s="18" t="s">
        <v>55</v>
      </c>
      <c r="C13" s="19">
        <v>2</v>
      </c>
      <c r="D13" s="19">
        <v>2</v>
      </c>
      <c r="E13" s="19">
        <v>2</v>
      </c>
      <c r="F13" s="24">
        <f t="shared" si="1"/>
        <v>6</v>
      </c>
    </row>
    <row r="14" spans="2:10" ht="15.75" customHeight="1">
      <c r="B14" s="18" t="s">
        <v>40</v>
      </c>
      <c r="C14" s="19">
        <v>3</v>
      </c>
      <c r="D14" s="19">
        <v>3</v>
      </c>
      <c r="E14" s="19">
        <v>0</v>
      </c>
      <c r="F14" s="24">
        <f t="shared" si="1"/>
        <v>6</v>
      </c>
    </row>
    <row r="15" spans="2:10" ht="15.75" customHeight="1">
      <c r="B15" s="16" t="s">
        <v>1</v>
      </c>
      <c r="C15" s="17">
        <f>VLOOKUP(B15,IZVĒLNE!F7:I10,2,FALSE)</f>
        <v>2</v>
      </c>
      <c r="D15" s="17">
        <f>VLOOKUP(B15,IZVĒLNE!F7:I10,3,FALSE)</f>
        <v>2</v>
      </c>
      <c r="E15" s="17">
        <f>VLOOKUP(B15,IZVĒLNE!F7:I10,4,FALSE)</f>
        <v>2</v>
      </c>
      <c r="F15" s="23">
        <f t="shared" si="1"/>
        <v>6</v>
      </c>
    </row>
    <row r="16" spans="2:10" ht="15.75" customHeight="1">
      <c r="B16" s="18" t="s">
        <v>22</v>
      </c>
      <c r="C16" s="10">
        <v>0</v>
      </c>
      <c r="D16" s="10">
        <v>2</v>
      </c>
      <c r="E16" s="10">
        <v>2</v>
      </c>
      <c r="F16" s="24">
        <f t="shared" si="1"/>
        <v>4</v>
      </c>
    </row>
    <row r="17" spans="2:6" ht="15.75" customHeight="1">
      <c r="B17" s="18" t="s">
        <v>28</v>
      </c>
      <c r="C17" s="10">
        <v>3</v>
      </c>
      <c r="D17" s="10">
        <v>0</v>
      </c>
      <c r="E17" s="10">
        <v>0</v>
      </c>
      <c r="F17" s="24">
        <f t="shared" si="1"/>
        <v>3</v>
      </c>
    </row>
    <row r="18" spans="2:6" s="12" customFormat="1" ht="15.75" customHeight="1">
      <c r="B18" s="18" t="s">
        <v>41</v>
      </c>
      <c r="C18" s="10">
        <v>0</v>
      </c>
      <c r="D18" s="10">
        <v>3</v>
      </c>
      <c r="E18" s="10">
        <v>0</v>
      </c>
      <c r="F18" s="24">
        <f t="shared" si="1"/>
        <v>3</v>
      </c>
    </row>
    <row r="19" spans="2:6" s="12" customFormat="1" ht="15.75" customHeight="1">
      <c r="B19" s="18" t="s">
        <v>42</v>
      </c>
      <c r="C19" s="10">
        <v>3</v>
      </c>
      <c r="D19" s="10">
        <v>4</v>
      </c>
      <c r="E19" s="10">
        <v>0</v>
      </c>
      <c r="F19" s="24">
        <f t="shared" si="1"/>
        <v>7</v>
      </c>
    </row>
    <row r="20" spans="2:6" s="12" customFormat="1" ht="15.75" customHeight="1">
      <c r="B20" s="18" t="s">
        <v>43</v>
      </c>
      <c r="C20" s="10">
        <v>3</v>
      </c>
      <c r="D20" s="10">
        <v>0</v>
      </c>
      <c r="E20" s="10">
        <v>0</v>
      </c>
      <c r="F20" s="24">
        <f t="shared" si="1"/>
        <v>3</v>
      </c>
    </row>
    <row r="21" spans="2:6" s="12" customFormat="1" ht="15.75" customHeight="1">
      <c r="B21" s="18" t="s">
        <v>44</v>
      </c>
      <c r="C21" s="10">
        <v>3</v>
      </c>
      <c r="D21" s="10">
        <v>3</v>
      </c>
      <c r="E21" s="10">
        <v>0</v>
      </c>
      <c r="F21" s="24">
        <f t="shared" si="1"/>
        <v>6</v>
      </c>
    </row>
    <row r="22" spans="2:6" ht="15.75" customHeight="1">
      <c r="B22" s="18" t="s">
        <v>45</v>
      </c>
      <c r="C22" s="19">
        <v>6</v>
      </c>
      <c r="D22" s="19">
        <v>6</v>
      </c>
      <c r="E22" s="19">
        <v>0</v>
      </c>
      <c r="F22" s="24">
        <f t="shared" si="1"/>
        <v>12</v>
      </c>
    </row>
    <row r="23" spans="2:6" ht="15.75" customHeight="1">
      <c r="B23" s="18" t="s">
        <v>46</v>
      </c>
      <c r="C23" s="19">
        <v>3</v>
      </c>
      <c r="D23" s="19">
        <v>3</v>
      </c>
      <c r="E23" s="19">
        <v>3</v>
      </c>
      <c r="F23" s="24">
        <f t="shared" si="1"/>
        <v>9</v>
      </c>
    </row>
    <row r="24" spans="2:6" ht="13.8">
      <c r="B24" s="16" t="s">
        <v>14</v>
      </c>
      <c r="C24" s="17">
        <f>VLOOKUP(B24,IZVĒLNE!F11:I13,2,FALSE)</f>
        <v>3</v>
      </c>
      <c r="D24" s="17">
        <f>VLOOKUP(B24,IZVĒLNE!F11:I13,3,FALSE)</f>
        <v>3</v>
      </c>
      <c r="E24" s="17">
        <f>VLOOKUP(B24,IZVĒLNE!F11:I13,4,FALSE)</f>
        <v>0</v>
      </c>
      <c r="F24" s="23">
        <f t="shared" si="1"/>
        <v>6</v>
      </c>
    </row>
    <row r="25" spans="2:6" ht="15.75" customHeight="1">
      <c r="B25" s="37" t="s">
        <v>71</v>
      </c>
      <c r="C25" s="14">
        <f>SUM(C26,C29)</f>
        <v>0</v>
      </c>
      <c r="D25" s="14">
        <f t="shared" ref="D25:E25" si="2">SUM(D26,D29)</f>
        <v>0</v>
      </c>
      <c r="E25" s="14">
        <f t="shared" si="2"/>
        <v>0</v>
      </c>
      <c r="F25" s="14">
        <f t="shared" si="1"/>
        <v>0</v>
      </c>
    </row>
    <row r="26" spans="2:6" ht="15.75" customHeight="1">
      <c r="B26" s="39" t="s">
        <v>60</v>
      </c>
      <c r="C26" s="28">
        <f>SUM(C27:C28)</f>
        <v>0</v>
      </c>
      <c r="D26" s="28">
        <f t="shared" ref="D26:E26" si="3">SUM(D27:D28)</f>
        <v>0</v>
      </c>
      <c r="E26" s="28">
        <f t="shared" si="3"/>
        <v>0</v>
      </c>
      <c r="F26" s="38">
        <f t="shared" si="1"/>
        <v>0</v>
      </c>
    </row>
    <row r="27" spans="2:6" ht="15.75" customHeight="1">
      <c r="B27" s="20" t="s">
        <v>77</v>
      </c>
      <c r="C27" s="21">
        <f>VLOOKUP(B27,IZVĒLNE!F14:I16,2,FALSE)</f>
        <v>0</v>
      </c>
      <c r="D27" s="21">
        <f>VLOOKUP(B27,IZVĒLNE!F14:I16,3,FALSE)</f>
        <v>0</v>
      </c>
      <c r="E27" s="21">
        <f>VLOOKUP(B27,IZVĒLNE!F14:I16,4,FALSE)</f>
        <v>0</v>
      </c>
      <c r="F27" s="32">
        <f>SUM(C27:E27)</f>
        <v>0</v>
      </c>
    </row>
    <row r="28" spans="2:6" ht="15.75" customHeight="1">
      <c r="B28" s="20" t="s">
        <v>77</v>
      </c>
      <c r="C28" s="21">
        <f>VLOOKUP(B28,IZVĒLNE!F14:I16,2,FALSE)</f>
        <v>0</v>
      </c>
      <c r="D28" s="21">
        <f>VLOOKUP(B28,IZVĒLNE!F14:I16,3,FALSE)</f>
        <v>0</v>
      </c>
      <c r="E28" s="21">
        <f>VLOOKUP(B28,IZVĒLNE!F14:I16,4,FALSE)</f>
        <v>0</v>
      </c>
      <c r="F28" s="32">
        <f>SUM(C28:E28)</f>
        <v>0</v>
      </c>
    </row>
    <row r="29" spans="2:6" ht="15.75" customHeight="1">
      <c r="B29" s="39" t="s">
        <v>66</v>
      </c>
      <c r="C29" s="28">
        <f>SUM(C30:C33)</f>
        <v>0</v>
      </c>
      <c r="D29" s="28">
        <f t="shared" ref="D29:E29" si="4">SUM(D30:D33)</f>
        <v>0</v>
      </c>
      <c r="E29" s="28">
        <f t="shared" si="4"/>
        <v>0</v>
      </c>
      <c r="F29" s="38">
        <f>SUM(C29:E29)</f>
        <v>0</v>
      </c>
    </row>
    <row r="30" spans="2:6" ht="15.75" customHeight="1">
      <c r="B30" s="20" t="s">
        <v>77</v>
      </c>
      <c r="C30" s="21">
        <f>VLOOKUP(B30,IZVĒLNE!F17:I40,2,FALSE)</f>
        <v>0</v>
      </c>
      <c r="D30" s="21">
        <f>VLOOKUP(B30,IZVĒLNE!F17:I40,3,FALSE)</f>
        <v>0</v>
      </c>
      <c r="E30" s="21">
        <f>VLOOKUP(B30,IZVĒLNE!F17:I40,4,FALSE)</f>
        <v>0</v>
      </c>
      <c r="F30" s="32">
        <f t="shared" ref="F30:F33" si="5">SUM(C30:E30)</f>
        <v>0</v>
      </c>
    </row>
    <row r="31" spans="2:6" ht="15.75" customHeight="1">
      <c r="B31" s="20" t="s">
        <v>77</v>
      </c>
      <c r="C31" s="22">
        <f>VLOOKUP(B31,IZVĒLNE!F17:I40,2,FALSE)</f>
        <v>0</v>
      </c>
      <c r="D31" s="21">
        <f>VLOOKUP(B31,IZVĒLNE!F17:I40,3,FALSE)</f>
        <v>0</v>
      </c>
      <c r="E31" s="22">
        <f>VLOOKUP(B31,IZVĒLNE!F17:I40,4,FALSE)</f>
        <v>0</v>
      </c>
      <c r="F31" s="32">
        <f t="shared" si="5"/>
        <v>0</v>
      </c>
    </row>
    <row r="32" spans="2:6" ht="15.75" customHeight="1">
      <c r="B32" s="20" t="s">
        <v>77</v>
      </c>
      <c r="C32" s="22">
        <f>VLOOKUP(B32,IZVĒLNE!F17:I40,2,FALSE)</f>
        <v>0</v>
      </c>
      <c r="D32" s="21">
        <f>VLOOKUP(B32,IZVĒLNE!F17:I40,3,FALSE)</f>
        <v>0</v>
      </c>
      <c r="E32" s="22">
        <f>VLOOKUP(B32,IZVĒLNE!F17:I40,4,FALSE)</f>
        <v>0</v>
      </c>
      <c r="F32" s="32">
        <f t="shared" si="5"/>
        <v>0</v>
      </c>
    </row>
    <row r="33" spans="2:6" ht="15.75" customHeight="1">
      <c r="B33" s="20" t="s">
        <v>77</v>
      </c>
      <c r="C33" s="21">
        <f>VLOOKUP(B33,IZVĒLNE!F17:I40,2,FALSE)</f>
        <v>0</v>
      </c>
      <c r="D33" s="21">
        <f>VLOOKUP(B33,IZVĒLNE!F17:I40,3,FALSE)</f>
        <v>0</v>
      </c>
      <c r="E33" s="21">
        <f>VLOOKUP(B33,IZVĒLNE!F17:I40,4,FALSE)</f>
        <v>0</v>
      </c>
      <c r="F33" s="32">
        <f t="shared" si="5"/>
        <v>0</v>
      </c>
    </row>
    <row r="34" spans="2:6" ht="15" customHeight="1"/>
  </sheetData>
  <mergeCells count="2">
    <mergeCell ref="B2:F2"/>
    <mergeCell ref="B3:F3"/>
  </mergeCells>
  <conditionalFormatting sqref="C5:E5">
    <cfRule type="cellIs" dxfId="3" priority="1" operator="greaterThan">
      <formula>36</formula>
    </cfRule>
  </conditionalFormatting>
  <conditionalFormatting sqref="F5">
    <cfRule type="cellIs" dxfId="2" priority="2" operator="notBetween">
      <formula>96</formula>
      <formula>108</formula>
    </cfRule>
  </conditionalFormatting>
  <printOptions horizontalCentered="1" gridLines="1"/>
  <pageMargins left="0.7" right="0.7" top="0.75" bottom="0.75" header="0" footer="0"/>
  <pageSetup paperSize="9" fitToHeight="0" pageOrder="overThenDown" orientation="portrait" cellComments="atEnd"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IZVĒLNE!$F$17:$F$38</xm:f>
          </x14:formula1>
          <xm:sqref>B30:B33</xm:sqref>
        </x14:dataValidation>
        <x14:dataValidation type="list" allowBlank="1">
          <x14:formula1>
            <xm:f>IZVĒLNE!$F$14:$F$16</xm:f>
          </x14:formula1>
          <xm:sqref>B27:B28</xm:sqref>
        </x14:dataValidation>
        <x14:dataValidation type="list" allowBlank="1">
          <x14:formula1>
            <xm:f>IZVĒLNE!$F$7:$F$10</xm:f>
          </x14:formula1>
          <xm:sqref>B15</xm:sqref>
        </x14:dataValidation>
        <x14:dataValidation type="list" allowBlank="1">
          <x14:formula1>
            <xm:f>IZVĒLNE!$F$1:$F$6</xm:f>
          </x14:formula1>
          <xm:sqref>B7:B9</xm:sqref>
        </x14:dataValidation>
        <x14:dataValidation type="list" allowBlank="1">
          <x14:formula1>
            <xm:f>IZVĒLNE!$F$11:$F$13</xm:f>
          </x14:formula1>
          <xm:sqref>B24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J34"/>
  <sheetViews>
    <sheetView zoomScale="75" zoomScaleNormal="75" workbookViewId="0">
      <pane ySplit="5" topLeftCell="A6" activePane="bottomLeft" state="frozen"/>
      <selection pane="bottomLeft" activeCell="D20" sqref="D20"/>
    </sheetView>
  </sheetViews>
  <sheetFormatPr defaultColWidth="0" defaultRowHeight="15" customHeight="1" zeroHeight="1"/>
  <cols>
    <col min="1" max="1" width="5.5546875" style="12" customWidth="1"/>
    <col min="2" max="2" width="44.6640625" style="12" customWidth="1"/>
    <col min="3" max="5" width="9.44140625" style="12" customWidth="1"/>
    <col min="6" max="6" width="8.109375" style="12" customWidth="1"/>
    <col min="7" max="7" width="6.88671875" style="12" customWidth="1"/>
    <col min="8" max="16384" width="14.44140625" style="12" hidden="1"/>
  </cols>
  <sheetData>
    <row r="1" spans="2:10" ht="15" customHeight="1"/>
    <row r="2" spans="2:10" ht="15.75" customHeight="1">
      <c r="B2" s="50" t="s">
        <v>79</v>
      </c>
      <c r="C2" s="51"/>
      <c r="D2" s="51"/>
      <c r="E2" s="51"/>
      <c r="F2" s="51"/>
      <c r="H2" s="25"/>
      <c r="I2" s="25"/>
    </row>
    <row r="3" spans="2:10" ht="15.75" customHeight="1">
      <c r="B3" s="52" t="s">
        <v>52</v>
      </c>
      <c r="C3" s="51"/>
      <c r="D3" s="51"/>
      <c r="E3" s="51"/>
      <c r="F3" s="51"/>
    </row>
    <row r="4" spans="2:10" ht="15.6" customHeight="1">
      <c r="B4" s="13" t="s">
        <v>53</v>
      </c>
      <c r="C4" s="14" t="s">
        <v>33</v>
      </c>
      <c r="D4" s="14" t="s">
        <v>34</v>
      </c>
      <c r="E4" s="14" t="s">
        <v>35</v>
      </c>
      <c r="F4" s="14" t="s">
        <v>36</v>
      </c>
    </row>
    <row r="5" spans="2:10" ht="13.8">
      <c r="B5" s="15" t="s">
        <v>73</v>
      </c>
      <c r="C5" s="14">
        <f>SUM(C6,C11,C25)</f>
        <v>30</v>
      </c>
      <c r="D5" s="14">
        <f>SUM(D6,D11,D25)</f>
        <v>28</v>
      </c>
      <c r="E5" s="14">
        <f>SUM(E6,E11,E25)</f>
        <v>17</v>
      </c>
      <c r="F5" s="14">
        <f>SUM(C5:E5)</f>
        <v>75</v>
      </c>
      <c r="J5" s="26"/>
    </row>
    <row r="6" spans="2:10" ht="15.75" customHeight="1">
      <c r="B6" s="40" t="s">
        <v>37</v>
      </c>
      <c r="C6" s="14">
        <f>SUM(C7:C10)</f>
        <v>0</v>
      </c>
      <c r="D6" s="14">
        <f t="shared" ref="D6:E6" si="0">SUM(D7:D10)</f>
        <v>0</v>
      </c>
      <c r="E6" s="14">
        <f t="shared" si="0"/>
        <v>8</v>
      </c>
      <c r="F6" s="14">
        <f t="shared" ref="F6:F26" si="1">SUM(C6:E6)</f>
        <v>8</v>
      </c>
    </row>
    <row r="7" spans="2:10" ht="15.75" customHeight="1">
      <c r="B7" s="16" t="s">
        <v>4</v>
      </c>
      <c r="C7" s="17">
        <f>VLOOKUP(B7,IZVĒLNE!K1:N6,2,FALSE)</f>
        <v>0</v>
      </c>
      <c r="D7" s="17">
        <f>VLOOKUP(B7,IZVĒLNE!K1:N6,3,FALSE)</f>
        <v>0</v>
      </c>
      <c r="E7" s="17">
        <f>VLOOKUP(B7,IZVĒLNE!K1:N6,4,FALSE)</f>
        <v>6</v>
      </c>
      <c r="F7" s="23">
        <f t="shared" si="1"/>
        <v>6</v>
      </c>
    </row>
    <row r="8" spans="2:10" ht="15.75" customHeight="1">
      <c r="B8" s="16" t="s">
        <v>77</v>
      </c>
      <c r="C8" s="17">
        <f>VLOOKUP(B8,IZVĒLNE!K1:N6,2,FALSE)</f>
        <v>0</v>
      </c>
      <c r="D8" s="17">
        <f>VLOOKUP(B8,IZVĒLNE!K1:N6,3,FALSE)</f>
        <v>0</v>
      </c>
      <c r="E8" s="17">
        <f>VLOOKUP(B8,IZVĒLNE!K1:N6,4,FALSE)</f>
        <v>0</v>
      </c>
      <c r="F8" s="23">
        <f t="shared" si="1"/>
        <v>0</v>
      </c>
    </row>
    <row r="9" spans="2:10" ht="15.75" customHeight="1">
      <c r="B9" s="16" t="s">
        <v>77</v>
      </c>
      <c r="C9" s="17">
        <f>VLOOKUP(B9,IZVĒLNE!K1:N6,2,FALSE)</f>
        <v>0</v>
      </c>
      <c r="D9" s="17">
        <f>VLOOKUP(B9,IZVĒLNE!K1:N6,3,FALSE)</f>
        <v>0</v>
      </c>
      <c r="E9" s="17">
        <f>VLOOKUP(B9,IZVĒLNE!K1:N6,4,FALSE)</f>
        <v>0</v>
      </c>
      <c r="F9" s="23">
        <f t="shared" si="1"/>
        <v>0</v>
      </c>
    </row>
    <row r="10" spans="2:10" ht="15.75" customHeight="1">
      <c r="B10" s="18" t="s">
        <v>38</v>
      </c>
      <c r="C10" s="19">
        <v>0</v>
      </c>
      <c r="D10" s="19">
        <v>0</v>
      </c>
      <c r="E10" s="19">
        <v>2</v>
      </c>
      <c r="F10" s="24">
        <f t="shared" si="1"/>
        <v>2</v>
      </c>
    </row>
    <row r="11" spans="2:10" ht="15.75" customHeight="1">
      <c r="B11" s="37" t="s">
        <v>39</v>
      </c>
      <c r="C11" s="14">
        <f>SUM(C12:C24)</f>
        <v>30</v>
      </c>
      <c r="D11" s="14">
        <f>SUM(D12:D24)</f>
        <v>28</v>
      </c>
      <c r="E11" s="14">
        <f>SUM(E12:E24)</f>
        <v>9</v>
      </c>
      <c r="F11" s="14">
        <f t="shared" si="1"/>
        <v>67</v>
      </c>
    </row>
    <row r="12" spans="2:10" ht="15.75" customHeight="1">
      <c r="B12" s="18" t="s">
        <v>54</v>
      </c>
      <c r="C12" s="19">
        <v>2</v>
      </c>
      <c r="D12" s="19">
        <v>2</v>
      </c>
      <c r="E12" s="19">
        <v>2</v>
      </c>
      <c r="F12" s="24">
        <f t="shared" si="1"/>
        <v>6</v>
      </c>
    </row>
    <row r="13" spans="2:10" ht="15.75" customHeight="1">
      <c r="B13" s="18" t="s">
        <v>55</v>
      </c>
      <c r="C13" s="19">
        <v>2</v>
      </c>
      <c r="D13" s="19">
        <v>2</v>
      </c>
      <c r="E13" s="19">
        <v>2</v>
      </c>
      <c r="F13" s="24">
        <f t="shared" si="1"/>
        <v>6</v>
      </c>
    </row>
    <row r="14" spans="2:10" ht="15.75" customHeight="1">
      <c r="B14" s="18" t="s">
        <v>40</v>
      </c>
      <c r="C14" s="19">
        <v>3</v>
      </c>
      <c r="D14" s="19">
        <v>3</v>
      </c>
      <c r="E14" s="19">
        <v>0</v>
      </c>
      <c r="F14" s="24">
        <f t="shared" si="1"/>
        <v>6</v>
      </c>
    </row>
    <row r="15" spans="2:10" ht="15.75" customHeight="1">
      <c r="B15" s="16" t="s">
        <v>77</v>
      </c>
      <c r="C15" s="17">
        <f>VLOOKUP(B15,IZVĒLNE!K7:N10,2,FALSE)</f>
        <v>0</v>
      </c>
      <c r="D15" s="17">
        <f>VLOOKUP(B15,IZVĒLNE!K7:N10,3,FALSE)</f>
        <v>0</v>
      </c>
      <c r="E15" s="17">
        <f>VLOOKUP(B15,IZVĒLNE!K7:N10,4,FALSE)</f>
        <v>0</v>
      </c>
      <c r="F15" s="23">
        <f t="shared" si="1"/>
        <v>0</v>
      </c>
    </row>
    <row r="16" spans="2:10" ht="15.75" customHeight="1">
      <c r="B16" s="18" t="s">
        <v>22</v>
      </c>
      <c r="C16" s="10">
        <v>0</v>
      </c>
      <c r="D16" s="10">
        <v>2</v>
      </c>
      <c r="E16" s="10">
        <v>2</v>
      </c>
      <c r="F16" s="24">
        <f t="shared" si="1"/>
        <v>4</v>
      </c>
    </row>
    <row r="17" spans="2:6" ht="15.75" customHeight="1">
      <c r="B17" s="18" t="s">
        <v>28</v>
      </c>
      <c r="C17" s="10">
        <v>3</v>
      </c>
      <c r="D17" s="10">
        <v>0</v>
      </c>
      <c r="E17" s="10">
        <v>0</v>
      </c>
      <c r="F17" s="24">
        <f t="shared" si="1"/>
        <v>3</v>
      </c>
    </row>
    <row r="18" spans="2:6" ht="15.75" customHeight="1">
      <c r="B18" s="18" t="s">
        <v>41</v>
      </c>
      <c r="C18" s="10">
        <v>0</v>
      </c>
      <c r="D18" s="10">
        <v>3</v>
      </c>
      <c r="E18" s="10">
        <v>0</v>
      </c>
      <c r="F18" s="24">
        <f t="shared" si="1"/>
        <v>3</v>
      </c>
    </row>
    <row r="19" spans="2:6" ht="15.75" customHeight="1">
      <c r="B19" s="18" t="s">
        <v>42</v>
      </c>
      <c r="C19" s="10">
        <v>3</v>
      </c>
      <c r="D19" s="10">
        <v>4</v>
      </c>
      <c r="E19" s="10">
        <v>0</v>
      </c>
      <c r="F19" s="24">
        <f t="shared" si="1"/>
        <v>7</v>
      </c>
    </row>
    <row r="20" spans="2:6" ht="15.75" customHeight="1">
      <c r="B20" s="18" t="s">
        <v>43</v>
      </c>
      <c r="C20" s="10">
        <v>3</v>
      </c>
      <c r="D20" s="10">
        <v>0</v>
      </c>
      <c r="E20" s="10">
        <v>0</v>
      </c>
      <c r="F20" s="24">
        <f t="shared" si="1"/>
        <v>3</v>
      </c>
    </row>
    <row r="21" spans="2:6" ht="15.75" customHeight="1">
      <c r="B21" s="18" t="s">
        <v>44</v>
      </c>
      <c r="C21" s="10">
        <v>3</v>
      </c>
      <c r="D21" s="10">
        <v>3</v>
      </c>
      <c r="E21" s="10">
        <v>0</v>
      </c>
      <c r="F21" s="24">
        <f t="shared" si="1"/>
        <v>6</v>
      </c>
    </row>
    <row r="22" spans="2:6" ht="15.75" customHeight="1">
      <c r="B22" s="18" t="s">
        <v>45</v>
      </c>
      <c r="C22" s="19">
        <v>6</v>
      </c>
      <c r="D22" s="19">
        <v>6</v>
      </c>
      <c r="E22" s="19">
        <v>0</v>
      </c>
      <c r="F22" s="24">
        <f t="shared" si="1"/>
        <v>12</v>
      </c>
    </row>
    <row r="23" spans="2:6" ht="15.75" customHeight="1">
      <c r="B23" s="18" t="s">
        <v>46</v>
      </c>
      <c r="C23" s="19">
        <v>3</v>
      </c>
      <c r="D23" s="19">
        <v>3</v>
      </c>
      <c r="E23" s="19">
        <v>3</v>
      </c>
      <c r="F23" s="24">
        <f t="shared" si="1"/>
        <v>9</v>
      </c>
    </row>
    <row r="24" spans="2:6" ht="13.8">
      <c r="B24" s="16" t="s">
        <v>11</v>
      </c>
      <c r="C24" s="17">
        <f>VLOOKUP(B24,IZVĒLNE!K11:N13,2,FALSE)</f>
        <v>2</v>
      </c>
      <c r="D24" s="17">
        <f>VLOOKUP(B24,IZVĒLNE!K11:N13,3,FALSE)</f>
        <v>0</v>
      </c>
      <c r="E24" s="17">
        <f>VLOOKUP(B24,IZVĒLNE!K11:N13,4,FALSE)</f>
        <v>0</v>
      </c>
      <c r="F24" s="23">
        <f t="shared" si="1"/>
        <v>2</v>
      </c>
    </row>
    <row r="25" spans="2:6" ht="15.75" customHeight="1">
      <c r="B25" s="37" t="s">
        <v>71</v>
      </c>
      <c r="C25" s="14">
        <f>SUM(C26,C29)</f>
        <v>0</v>
      </c>
      <c r="D25" s="14">
        <f t="shared" ref="D25:E25" si="2">SUM(D26,D29)</f>
        <v>0</v>
      </c>
      <c r="E25" s="14">
        <f t="shared" si="2"/>
        <v>0</v>
      </c>
      <c r="F25" s="14">
        <f t="shared" si="1"/>
        <v>0</v>
      </c>
    </row>
    <row r="26" spans="2:6" ht="15.75" customHeight="1">
      <c r="B26" s="39" t="s">
        <v>56</v>
      </c>
      <c r="C26" s="28">
        <f>SUM(C27:C28)</f>
        <v>0</v>
      </c>
      <c r="D26" s="28">
        <f t="shared" ref="D26:E26" si="3">SUM(D27:D28)</f>
        <v>0</v>
      </c>
      <c r="E26" s="28">
        <f t="shared" si="3"/>
        <v>0</v>
      </c>
      <c r="F26" s="38">
        <f t="shared" si="1"/>
        <v>0</v>
      </c>
    </row>
    <row r="27" spans="2:6" ht="15.75" customHeight="1">
      <c r="B27" s="20" t="s">
        <v>77</v>
      </c>
      <c r="C27" s="21">
        <f>VLOOKUP(B27,IZVĒLNE!K14:N17,2,FALSE)</f>
        <v>0</v>
      </c>
      <c r="D27" s="21">
        <f>VLOOKUP(B27,IZVĒLNE!K14:N17,3,FALSE)</f>
        <v>0</v>
      </c>
      <c r="E27" s="21">
        <f>VLOOKUP(B27,IZVĒLNE!K14:N17,4,FALSE)</f>
        <v>0</v>
      </c>
      <c r="F27" s="32">
        <f>SUM(C27:E27)</f>
        <v>0</v>
      </c>
    </row>
    <row r="28" spans="2:6" ht="15.75" customHeight="1">
      <c r="B28" s="20" t="s">
        <v>77</v>
      </c>
      <c r="C28" s="21">
        <f>VLOOKUP(B28,IZVĒLNE!K14:N17,2,FALSE)</f>
        <v>0</v>
      </c>
      <c r="D28" s="21">
        <f>VLOOKUP(B28,IZVĒLNE!K14:N17,3,FALSE)</f>
        <v>0</v>
      </c>
      <c r="E28" s="21">
        <f>VLOOKUP(B28,IZVĒLNE!K14:N17,4,FALSE)</f>
        <v>0</v>
      </c>
      <c r="F28" s="32">
        <f>SUM(C28:E28)</f>
        <v>0</v>
      </c>
    </row>
    <row r="29" spans="2:6" ht="15.75" customHeight="1">
      <c r="B29" s="39" t="s">
        <v>66</v>
      </c>
      <c r="C29" s="28">
        <f>SUM(C30:C33)</f>
        <v>0</v>
      </c>
      <c r="D29" s="28">
        <f t="shared" ref="D29:E29" si="4">SUM(D30:D33)</f>
        <v>0</v>
      </c>
      <c r="E29" s="28">
        <f t="shared" si="4"/>
        <v>0</v>
      </c>
      <c r="F29" s="38">
        <f>SUM(C29:E29)</f>
        <v>0</v>
      </c>
    </row>
    <row r="30" spans="2:6" ht="15.75" customHeight="1">
      <c r="B30" s="20" t="s">
        <v>77</v>
      </c>
      <c r="C30" s="21">
        <f>VLOOKUP(B30,IZVĒLNE!K18:N40,2,FALSE)</f>
        <v>0</v>
      </c>
      <c r="D30" s="21">
        <f>VLOOKUP(B30,IZVĒLNE!K18:N40,3,FALSE)</f>
        <v>0</v>
      </c>
      <c r="E30" s="21">
        <f>VLOOKUP(B30,IZVĒLNE!K18:N40,4,FALSE)</f>
        <v>0</v>
      </c>
      <c r="F30" s="32">
        <f t="shared" ref="F30:F33" si="5">SUM(C30:E30)</f>
        <v>0</v>
      </c>
    </row>
    <row r="31" spans="2:6" ht="15.75" customHeight="1">
      <c r="B31" s="20" t="s">
        <v>77</v>
      </c>
      <c r="C31" s="22">
        <f>VLOOKUP(B31,IZVĒLNE!K18:N40,2,FALSE)</f>
        <v>0</v>
      </c>
      <c r="D31" s="21">
        <f>VLOOKUP(B31,IZVĒLNE!K18:N40,3,FALSE)</f>
        <v>0</v>
      </c>
      <c r="E31" s="22">
        <f>VLOOKUP(B31,IZVĒLNE!K18:N40,4,FALSE)</f>
        <v>0</v>
      </c>
      <c r="F31" s="32">
        <f t="shared" si="5"/>
        <v>0</v>
      </c>
    </row>
    <row r="32" spans="2:6" ht="15.75" customHeight="1">
      <c r="B32" s="20" t="s">
        <v>77</v>
      </c>
      <c r="C32" s="22">
        <f>VLOOKUP(B32,IZVĒLNE!K18:N40,2,FALSE)</f>
        <v>0</v>
      </c>
      <c r="D32" s="21">
        <f>VLOOKUP(B32,IZVĒLNE!K18:N40,3,FALSE)</f>
        <v>0</v>
      </c>
      <c r="E32" s="22">
        <f>VLOOKUP(B32,IZVĒLNE!K18:N40,4,FALSE)</f>
        <v>0</v>
      </c>
      <c r="F32" s="32">
        <f t="shared" si="5"/>
        <v>0</v>
      </c>
    </row>
    <row r="33" spans="2:6" ht="15.75" customHeight="1">
      <c r="B33" s="20" t="s">
        <v>77</v>
      </c>
      <c r="C33" s="21">
        <f>VLOOKUP(B33,IZVĒLNE!K18:N40,2,FALSE)</f>
        <v>0</v>
      </c>
      <c r="D33" s="21">
        <f>VLOOKUP(B33,IZVĒLNE!K18:N40,3,FALSE)</f>
        <v>0</v>
      </c>
      <c r="E33" s="21">
        <f>VLOOKUP(B33,IZVĒLNE!K18:N40,4,FALSE)</f>
        <v>0</v>
      </c>
      <c r="F33" s="32">
        <f t="shared" si="5"/>
        <v>0</v>
      </c>
    </row>
    <row r="34" spans="2:6" ht="15" customHeight="1"/>
  </sheetData>
  <mergeCells count="2">
    <mergeCell ref="B2:F2"/>
    <mergeCell ref="B3:F3"/>
  </mergeCells>
  <conditionalFormatting sqref="C5:E5">
    <cfRule type="cellIs" dxfId="1" priority="1" operator="greaterThan">
      <formula>36</formula>
    </cfRule>
  </conditionalFormatting>
  <conditionalFormatting sqref="F5">
    <cfRule type="cellIs" dxfId="0" priority="2" operator="notBetween">
      <formula>96</formula>
      <formula>108</formula>
    </cfRule>
  </conditionalFormatting>
  <printOptions horizontalCentered="1" gridLines="1"/>
  <pageMargins left="0.7" right="0.7" top="0.75" bottom="0.75" header="0" footer="0"/>
  <pageSetup paperSize="9" fitToHeight="0" pageOrder="overThenDown" orientation="portrait" cellComments="atEnd" r:id="rId1"/>
  <extLst>
    <ext xmlns:x14="http://schemas.microsoft.com/office/spreadsheetml/2009/9/main" uri="{CCE6A557-97BC-4b89-ADB6-D9C93CAAB3DF}">
      <x14:dataValidations xmlns:xm="http://schemas.microsoft.com/office/excel/2006/main" count="5">
        <x14:dataValidation type="list" allowBlank="1">
          <x14:formula1>
            <xm:f>IZVĒLNE!$K$11:$K$13</xm:f>
          </x14:formula1>
          <xm:sqref>B24</xm:sqref>
        </x14:dataValidation>
        <x14:dataValidation type="list" allowBlank="1">
          <x14:formula1>
            <xm:f>IZVĒLNE!$K$1:$K$6</xm:f>
          </x14:formula1>
          <xm:sqref>B7:B9</xm:sqref>
        </x14:dataValidation>
        <x14:dataValidation type="list" allowBlank="1">
          <x14:formula1>
            <xm:f>IZVĒLNE!$K$7:$K$10</xm:f>
          </x14:formula1>
          <xm:sqref>B15</xm:sqref>
        </x14:dataValidation>
        <x14:dataValidation type="list" allowBlank="1">
          <x14:formula1>
            <xm:f>IZVĒLNE!$K$14:$K$17</xm:f>
          </x14:formula1>
          <xm:sqref>B27:B28</xm:sqref>
        </x14:dataValidation>
        <x14:dataValidation type="list" allowBlank="1" showInputMessage="1" showErrorMessage="1">
          <x14:formula1>
            <xm:f>IZVĒLNE!$F$17:$F$38</xm:f>
          </x14:formula1>
          <xm:sqref>B30:B33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36"/>
  <sheetViews>
    <sheetView tabSelected="1" workbookViewId="0">
      <selection activeCell="I31" sqref="I31"/>
    </sheetView>
  </sheetViews>
  <sheetFormatPr defaultRowHeight="13.8"/>
  <cols>
    <col min="2" max="2" width="22.5546875" customWidth="1"/>
  </cols>
  <sheetData>
    <row r="1" spans="2:6" ht="14.4" thickBot="1"/>
    <row r="2" spans="2:6" ht="14.4" thickBot="1">
      <c r="B2" s="55"/>
      <c r="C2" s="55"/>
      <c r="D2" s="55"/>
      <c r="E2" s="55"/>
      <c r="F2" s="55"/>
    </row>
    <row r="3" spans="2:6" ht="14.4" thickBot="1">
      <c r="B3" s="56"/>
      <c r="C3" s="56" t="s">
        <v>85</v>
      </c>
      <c r="D3" s="56" t="s">
        <v>86</v>
      </c>
      <c r="E3" s="56" t="s">
        <v>87</v>
      </c>
      <c r="F3" s="56" t="s">
        <v>88</v>
      </c>
    </row>
    <row r="4" spans="2:6" ht="28.2" thickBot="1">
      <c r="B4" s="57" t="s">
        <v>89</v>
      </c>
      <c r="C4" s="58"/>
      <c r="D4" s="58"/>
      <c r="E4" s="58"/>
      <c r="F4" s="59"/>
    </row>
    <row r="5" spans="2:6" ht="42" thickBot="1">
      <c r="B5" s="60" t="s">
        <v>60</v>
      </c>
      <c r="C5" s="58"/>
      <c r="D5" s="58"/>
      <c r="E5" s="58"/>
      <c r="F5" s="59"/>
    </row>
    <row r="6" spans="2:6" ht="14.4" thickBot="1">
      <c r="B6" s="61" t="s">
        <v>61</v>
      </c>
      <c r="C6" s="62">
        <v>2</v>
      </c>
      <c r="D6" s="62">
        <v>2</v>
      </c>
      <c r="E6" s="62">
        <v>0</v>
      </c>
      <c r="F6" s="63">
        <v>4</v>
      </c>
    </row>
    <row r="7" spans="2:6" ht="28.2" thickBot="1">
      <c r="B7" s="61" t="s">
        <v>62</v>
      </c>
      <c r="C7" s="62">
        <v>0</v>
      </c>
      <c r="D7" s="62">
        <v>0</v>
      </c>
      <c r="E7" s="62">
        <v>3</v>
      </c>
      <c r="F7" s="63">
        <v>3</v>
      </c>
    </row>
    <row r="8" spans="2:6" ht="14.4" thickBot="1">
      <c r="B8" s="60" t="s">
        <v>56</v>
      </c>
      <c r="C8" s="58"/>
      <c r="D8" s="58"/>
      <c r="E8" s="58"/>
      <c r="F8" s="59"/>
    </row>
    <row r="9" spans="2:6" ht="28.2" thickBot="1">
      <c r="B9" s="61" t="s">
        <v>57</v>
      </c>
      <c r="C9" s="62">
        <v>0</v>
      </c>
      <c r="D9" s="62">
        <v>0</v>
      </c>
      <c r="E9" s="62">
        <v>2</v>
      </c>
      <c r="F9" s="63">
        <v>2</v>
      </c>
    </row>
    <row r="10" spans="2:6" ht="14.4" thickBot="1">
      <c r="B10" s="61" t="s">
        <v>58</v>
      </c>
      <c r="C10" s="62">
        <v>0</v>
      </c>
      <c r="D10" s="62">
        <v>0</v>
      </c>
      <c r="E10" s="62">
        <v>2</v>
      </c>
      <c r="F10" s="63">
        <v>2</v>
      </c>
    </row>
    <row r="11" spans="2:6" ht="14.4" thickBot="1">
      <c r="B11" s="61" t="s">
        <v>59</v>
      </c>
      <c r="C11" s="62">
        <v>2</v>
      </c>
      <c r="D11" s="62">
        <v>0</v>
      </c>
      <c r="E11" s="62">
        <v>0</v>
      </c>
      <c r="F11" s="63">
        <v>2</v>
      </c>
    </row>
    <row r="12" spans="2:6" ht="28.2" thickBot="1">
      <c r="B12" s="60" t="s">
        <v>63</v>
      </c>
      <c r="C12" s="58"/>
      <c r="D12" s="58"/>
      <c r="E12" s="58"/>
      <c r="F12" s="59"/>
    </row>
    <row r="13" spans="2:6" ht="14.4" thickBot="1">
      <c r="B13" s="61" t="s">
        <v>47</v>
      </c>
      <c r="C13" s="62">
        <v>0</v>
      </c>
      <c r="D13" s="62">
        <v>0</v>
      </c>
      <c r="E13" s="62">
        <v>2</v>
      </c>
      <c r="F13" s="63">
        <v>2</v>
      </c>
    </row>
    <row r="14" spans="2:6" ht="14.4" thickBot="1">
      <c r="B14" s="61" t="s">
        <v>64</v>
      </c>
      <c r="C14" s="62">
        <v>0</v>
      </c>
      <c r="D14" s="62">
        <v>2</v>
      </c>
      <c r="E14" s="62">
        <v>0</v>
      </c>
      <c r="F14" s="63">
        <v>2</v>
      </c>
    </row>
    <row r="15" spans="2:6" ht="28.2" thickBot="1">
      <c r="B15" s="61" t="s">
        <v>65</v>
      </c>
      <c r="C15" s="62">
        <v>2</v>
      </c>
      <c r="D15" s="62">
        <v>0</v>
      </c>
      <c r="E15" s="62">
        <v>0</v>
      </c>
      <c r="F15" s="63">
        <v>2</v>
      </c>
    </row>
    <row r="16" spans="2:6" ht="14.4" thickBot="1">
      <c r="B16" s="61" t="s">
        <v>12</v>
      </c>
      <c r="C16" s="62">
        <v>0</v>
      </c>
      <c r="D16" s="62">
        <v>2</v>
      </c>
      <c r="E16" s="62">
        <v>0</v>
      </c>
      <c r="F16" s="63">
        <v>2</v>
      </c>
    </row>
    <row r="17" spans="2:6" ht="28.2" thickBot="1">
      <c r="B17" s="60" t="s">
        <v>48</v>
      </c>
      <c r="C17" s="58"/>
      <c r="D17" s="58"/>
      <c r="E17" s="58"/>
      <c r="F17" s="59"/>
    </row>
    <row r="18" spans="2:6" ht="14.4" thickBot="1">
      <c r="B18" s="61" t="s">
        <v>9</v>
      </c>
      <c r="C18" s="62">
        <v>2</v>
      </c>
      <c r="D18" s="62">
        <v>2</v>
      </c>
      <c r="E18" s="62">
        <v>2</v>
      </c>
      <c r="F18" s="63">
        <v>6</v>
      </c>
    </row>
    <row r="19" spans="2:6" ht="14.4" thickBot="1">
      <c r="B19" s="61" t="s">
        <v>50</v>
      </c>
      <c r="C19" s="62">
        <v>2</v>
      </c>
      <c r="D19" s="62">
        <v>2</v>
      </c>
      <c r="E19" s="62">
        <v>2</v>
      </c>
      <c r="F19" s="63">
        <v>6</v>
      </c>
    </row>
    <row r="20" spans="2:6" ht="14.4" thickBot="1">
      <c r="B20" s="61" t="s">
        <v>49</v>
      </c>
      <c r="C20" s="62">
        <v>2</v>
      </c>
      <c r="D20" s="62">
        <v>2</v>
      </c>
      <c r="E20" s="62">
        <v>2</v>
      </c>
      <c r="F20" s="63">
        <v>6</v>
      </c>
    </row>
    <row r="21" spans="2:6" ht="28.2" thickBot="1">
      <c r="B21" s="61" t="s">
        <v>90</v>
      </c>
      <c r="C21" s="62">
        <v>2</v>
      </c>
      <c r="D21" s="62">
        <v>2</v>
      </c>
      <c r="E21" s="62">
        <v>2</v>
      </c>
      <c r="F21" s="63">
        <v>6</v>
      </c>
    </row>
    <row r="22" spans="2:6" ht="14.4" thickBot="1">
      <c r="B22" s="61" t="s">
        <v>5</v>
      </c>
      <c r="C22" s="62">
        <v>2</v>
      </c>
      <c r="D22" s="62">
        <v>2</v>
      </c>
      <c r="E22" s="62">
        <v>2</v>
      </c>
      <c r="F22" s="63">
        <v>6</v>
      </c>
    </row>
    <row r="23" spans="2:6" ht="42" thickBot="1">
      <c r="B23" s="60" t="s">
        <v>66</v>
      </c>
      <c r="C23" s="58"/>
      <c r="D23" s="58"/>
      <c r="E23" s="58"/>
      <c r="F23" s="59"/>
    </row>
    <row r="24" spans="2:6" ht="42" thickBot="1">
      <c r="B24" s="61" t="s">
        <v>29</v>
      </c>
      <c r="C24" s="62">
        <v>0</v>
      </c>
      <c r="D24" s="62">
        <v>0</v>
      </c>
      <c r="E24" s="62">
        <v>2</v>
      </c>
      <c r="F24" s="63">
        <v>2</v>
      </c>
    </row>
    <row r="25" spans="2:6" ht="14.4" thickBot="1">
      <c r="B25" s="61" t="s">
        <v>3</v>
      </c>
      <c r="C25" s="62">
        <v>3</v>
      </c>
      <c r="D25" s="62">
        <v>3</v>
      </c>
      <c r="E25" s="62">
        <v>3</v>
      </c>
      <c r="F25" s="63">
        <v>9</v>
      </c>
    </row>
    <row r="26" spans="2:6" ht="28.2" thickBot="1">
      <c r="B26" s="61" t="s">
        <v>6</v>
      </c>
      <c r="C26" s="62">
        <v>2</v>
      </c>
      <c r="D26" s="62">
        <v>0</v>
      </c>
      <c r="E26" s="62">
        <v>0</v>
      </c>
      <c r="F26" s="63">
        <v>2</v>
      </c>
    </row>
    <row r="27" spans="2:6" ht="28.2" thickBot="1">
      <c r="B27" s="61" t="s">
        <v>67</v>
      </c>
      <c r="C27" s="62">
        <v>3</v>
      </c>
      <c r="D27" s="62">
        <v>3</v>
      </c>
      <c r="E27" s="62">
        <v>3</v>
      </c>
      <c r="F27" s="63">
        <v>9</v>
      </c>
    </row>
    <row r="28" spans="2:6" ht="14.4" thickBot="1">
      <c r="B28" s="61" t="s">
        <v>68</v>
      </c>
      <c r="C28" s="62">
        <v>2</v>
      </c>
      <c r="D28" s="62">
        <v>2</v>
      </c>
      <c r="E28" s="62">
        <v>0</v>
      </c>
      <c r="F28" s="63">
        <v>4</v>
      </c>
    </row>
    <row r="29" spans="2:6" ht="28.2" thickBot="1">
      <c r="B29" s="61" t="s">
        <v>91</v>
      </c>
      <c r="C29" s="62">
        <v>0</v>
      </c>
      <c r="D29" s="62">
        <v>2</v>
      </c>
      <c r="E29" s="62">
        <v>0</v>
      </c>
      <c r="F29" s="63">
        <v>2</v>
      </c>
    </row>
    <row r="30" spans="2:6" ht="28.2" thickBot="1">
      <c r="B30" s="61" t="s">
        <v>17</v>
      </c>
      <c r="C30" s="62">
        <v>0</v>
      </c>
      <c r="D30" s="62">
        <v>0</v>
      </c>
      <c r="E30" s="62">
        <v>2</v>
      </c>
      <c r="F30" s="63">
        <v>2</v>
      </c>
    </row>
    <row r="31" spans="2:6" ht="14.4" thickBot="1">
      <c r="B31" s="61" t="s">
        <v>20</v>
      </c>
      <c r="C31" s="62">
        <v>3</v>
      </c>
      <c r="D31" s="62">
        <v>3</v>
      </c>
      <c r="E31" s="62">
        <v>3</v>
      </c>
      <c r="F31" s="63">
        <v>9</v>
      </c>
    </row>
    <row r="32" spans="2:6" ht="42" thickBot="1">
      <c r="B32" s="61" t="s">
        <v>69</v>
      </c>
      <c r="C32" s="62">
        <v>2</v>
      </c>
      <c r="D32" s="62">
        <v>2</v>
      </c>
      <c r="E32" s="62">
        <v>0</v>
      </c>
      <c r="F32" s="63">
        <v>4</v>
      </c>
    </row>
    <row r="33" spans="2:6" ht="42" thickBot="1">
      <c r="B33" s="61" t="s">
        <v>23</v>
      </c>
      <c r="C33" s="62">
        <v>2</v>
      </c>
      <c r="D33" s="62">
        <v>2</v>
      </c>
      <c r="E33" s="62">
        <v>0</v>
      </c>
      <c r="F33" s="63">
        <v>4</v>
      </c>
    </row>
    <row r="34" spans="2:6" ht="42" thickBot="1">
      <c r="B34" s="61" t="s">
        <v>26</v>
      </c>
      <c r="C34" s="62">
        <v>2</v>
      </c>
      <c r="D34" s="62">
        <v>2</v>
      </c>
      <c r="E34" s="62">
        <v>0</v>
      </c>
      <c r="F34" s="63">
        <v>4</v>
      </c>
    </row>
    <row r="35" spans="2:6" ht="28.2" thickBot="1">
      <c r="B35" s="64" t="s">
        <v>2</v>
      </c>
      <c r="C35" s="65">
        <v>2</v>
      </c>
      <c r="D35" s="65">
        <v>2</v>
      </c>
      <c r="E35" s="65">
        <v>2</v>
      </c>
      <c r="F35" s="66">
        <v>6</v>
      </c>
    </row>
    <row r="36" spans="2:6" ht="14.4" thickTop="1"/>
  </sheetData>
  <pageMargins left="0.7" right="0.7" top="0.75" bottom="0.75" header="0.3" footer="0.3"/>
  <pageSetup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S46"/>
  <sheetViews>
    <sheetView topLeftCell="A10" zoomScale="70" zoomScaleNormal="70" workbookViewId="0">
      <selection activeCell="K43" sqref="K43"/>
    </sheetView>
  </sheetViews>
  <sheetFormatPr defaultColWidth="14.44140625" defaultRowHeight="15" customHeight="1"/>
  <cols>
    <col min="1" max="1" width="38.5546875" bestFit="1" customWidth="1"/>
    <col min="2" max="4" width="2.33203125" customWidth="1"/>
    <col min="5" max="5" width="5.33203125" customWidth="1"/>
    <col min="6" max="6" width="39.33203125" bestFit="1" customWidth="1"/>
    <col min="7" max="9" width="2.109375" bestFit="1" customWidth="1"/>
    <col min="10" max="10" width="6" customWidth="1"/>
    <col min="11" max="11" width="39.33203125" bestFit="1" customWidth="1"/>
    <col min="12" max="14" width="2.109375" bestFit="1" customWidth="1"/>
    <col min="15" max="15" width="6.77734375" customWidth="1"/>
    <col min="16" max="16" width="39.33203125" bestFit="1" customWidth="1"/>
    <col min="17" max="19" width="2.21875" bestFit="1" customWidth="1"/>
  </cols>
  <sheetData>
    <row r="1" spans="1:19" ht="13.8">
      <c r="A1" s="33" t="s">
        <v>77</v>
      </c>
      <c r="B1" s="1">
        <v>0</v>
      </c>
      <c r="C1" s="1">
        <v>0</v>
      </c>
      <c r="D1" s="1">
        <v>0</v>
      </c>
      <c r="F1" s="33" t="s">
        <v>77</v>
      </c>
      <c r="G1" s="1">
        <v>0</v>
      </c>
      <c r="H1" s="1">
        <v>0</v>
      </c>
      <c r="I1" s="1">
        <v>0</v>
      </c>
      <c r="K1" s="33" t="s">
        <v>77</v>
      </c>
      <c r="L1" s="1">
        <v>0</v>
      </c>
      <c r="M1" s="1">
        <v>0</v>
      </c>
      <c r="N1" s="1">
        <v>0</v>
      </c>
      <c r="P1" s="33" t="s">
        <v>77</v>
      </c>
      <c r="Q1" s="1">
        <v>0</v>
      </c>
      <c r="R1" s="1">
        <v>0</v>
      </c>
      <c r="S1" s="1">
        <v>0</v>
      </c>
    </row>
    <row r="2" spans="1:19" ht="13.8">
      <c r="A2" s="2" t="s">
        <v>15</v>
      </c>
      <c r="B2" s="3">
        <v>0</v>
      </c>
      <c r="C2" s="3">
        <v>0</v>
      </c>
      <c r="D2" s="3">
        <v>6</v>
      </c>
      <c r="F2" s="34" t="s">
        <v>24</v>
      </c>
      <c r="G2" s="4">
        <v>0</v>
      </c>
      <c r="H2" s="4">
        <v>0</v>
      </c>
      <c r="I2" s="4">
        <v>8</v>
      </c>
      <c r="K2" s="34" t="s">
        <v>24</v>
      </c>
      <c r="L2" s="4">
        <v>0</v>
      </c>
      <c r="M2" s="4">
        <v>0</v>
      </c>
      <c r="N2" s="4">
        <v>8</v>
      </c>
      <c r="P2" s="34" t="s">
        <v>0</v>
      </c>
      <c r="Q2" s="4">
        <v>0</v>
      </c>
      <c r="R2" s="4">
        <v>0</v>
      </c>
      <c r="S2" s="4">
        <v>6</v>
      </c>
    </row>
    <row r="3" spans="1:19" ht="13.8">
      <c r="A3" s="2" t="s">
        <v>21</v>
      </c>
      <c r="B3" s="3">
        <v>0</v>
      </c>
      <c r="C3" s="3">
        <v>0</v>
      </c>
      <c r="D3" s="3">
        <v>6</v>
      </c>
      <c r="F3" s="34" t="s">
        <v>18</v>
      </c>
      <c r="G3" s="4">
        <v>0</v>
      </c>
      <c r="H3" s="4">
        <v>0</v>
      </c>
      <c r="I3" s="4">
        <v>6</v>
      </c>
      <c r="K3" s="34" t="s">
        <v>18</v>
      </c>
      <c r="L3" s="4">
        <v>0</v>
      </c>
      <c r="M3" s="4">
        <v>0</v>
      </c>
      <c r="N3" s="4">
        <v>6</v>
      </c>
      <c r="P3" s="34" t="s">
        <v>21</v>
      </c>
      <c r="Q3" s="4">
        <v>0</v>
      </c>
      <c r="R3" s="4">
        <v>0</v>
      </c>
      <c r="S3" s="4">
        <v>6</v>
      </c>
    </row>
    <row r="4" spans="1:19" ht="13.8">
      <c r="A4" s="2" t="s">
        <v>0</v>
      </c>
      <c r="B4" s="4">
        <v>0</v>
      </c>
      <c r="C4" s="3">
        <v>0</v>
      </c>
      <c r="D4" s="3">
        <v>6</v>
      </c>
      <c r="F4" s="34" t="s">
        <v>10</v>
      </c>
      <c r="G4" s="4">
        <v>0</v>
      </c>
      <c r="H4" s="4">
        <v>0</v>
      </c>
      <c r="I4" s="4">
        <v>6</v>
      </c>
      <c r="K4" s="34" t="s">
        <v>10</v>
      </c>
      <c r="L4" s="4">
        <v>0</v>
      </c>
      <c r="M4" s="4">
        <v>0</v>
      </c>
      <c r="N4" s="4">
        <v>6</v>
      </c>
      <c r="P4" s="34" t="s">
        <v>30</v>
      </c>
      <c r="Q4" s="4">
        <v>0</v>
      </c>
      <c r="R4" s="4">
        <v>0</v>
      </c>
      <c r="S4" s="4">
        <v>6</v>
      </c>
    </row>
    <row r="5" spans="1:19" ht="13.8">
      <c r="A5" s="2" t="s">
        <v>32</v>
      </c>
      <c r="B5" s="3">
        <v>0</v>
      </c>
      <c r="C5" s="3">
        <v>0</v>
      </c>
      <c r="D5" s="3">
        <v>6</v>
      </c>
      <c r="F5" s="34" t="s">
        <v>27</v>
      </c>
      <c r="G5" s="4">
        <v>0</v>
      </c>
      <c r="H5" s="4">
        <v>0</v>
      </c>
      <c r="I5" s="4">
        <v>6</v>
      </c>
      <c r="K5" s="34" t="s">
        <v>4</v>
      </c>
      <c r="L5" s="4">
        <v>0</v>
      </c>
      <c r="M5" s="4">
        <v>0</v>
      </c>
      <c r="N5" s="4">
        <v>6</v>
      </c>
      <c r="P5" s="34" t="s">
        <v>32</v>
      </c>
      <c r="Q5" s="4">
        <v>0</v>
      </c>
      <c r="R5" s="4">
        <v>0</v>
      </c>
      <c r="S5" s="4">
        <v>6</v>
      </c>
    </row>
    <row r="6" spans="1:19" ht="13.8">
      <c r="A6" s="2" t="s">
        <v>7</v>
      </c>
      <c r="B6" s="3">
        <v>0</v>
      </c>
      <c r="C6" s="3">
        <v>0</v>
      </c>
      <c r="D6" s="3">
        <v>6</v>
      </c>
      <c r="F6" s="34" t="s">
        <v>7</v>
      </c>
      <c r="G6" s="4">
        <v>0</v>
      </c>
      <c r="H6" s="4">
        <v>0</v>
      </c>
      <c r="I6" s="4">
        <v>6</v>
      </c>
      <c r="K6" s="34" t="s">
        <v>13</v>
      </c>
      <c r="L6" s="4">
        <v>0</v>
      </c>
      <c r="M6" s="4">
        <v>0</v>
      </c>
      <c r="N6" s="4">
        <v>6</v>
      </c>
      <c r="P6" s="33" t="s">
        <v>77</v>
      </c>
      <c r="Q6" s="1">
        <v>0</v>
      </c>
      <c r="R6" s="1">
        <v>0</v>
      </c>
      <c r="S6" s="1">
        <v>0</v>
      </c>
    </row>
    <row r="7" spans="1:19" ht="13.8">
      <c r="A7" s="33" t="s">
        <v>77</v>
      </c>
      <c r="B7" s="1">
        <v>0</v>
      </c>
      <c r="C7" s="1">
        <v>0</v>
      </c>
      <c r="D7" s="1">
        <v>0</v>
      </c>
      <c r="F7" s="33" t="s">
        <v>77</v>
      </c>
      <c r="G7" s="1">
        <v>0</v>
      </c>
      <c r="H7" s="1">
        <v>0</v>
      </c>
      <c r="I7" s="1">
        <v>0</v>
      </c>
      <c r="K7" s="33" t="s">
        <v>77</v>
      </c>
      <c r="L7" s="1">
        <v>0</v>
      </c>
      <c r="M7" s="1">
        <v>0</v>
      </c>
      <c r="N7" s="1">
        <v>0</v>
      </c>
      <c r="P7" s="34" t="s">
        <v>1</v>
      </c>
      <c r="Q7" s="4">
        <v>2</v>
      </c>
      <c r="R7" s="4">
        <v>2</v>
      </c>
      <c r="S7" s="4">
        <v>2</v>
      </c>
    </row>
    <row r="8" spans="1:19" ht="13.8">
      <c r="A8" s="5" t="s">
        <v>1</v>
      </c>
      <c r="B8" s="4">
        <v>2</v>
      </c>
      <c r="C8" s="4">
        <v>2</v>
      </c>
      <c r="D8" s="4">
        <v>2</v>
      </c>
      <c r="F8" s="34" t="s">
        <v>1</v>
      </c>
      <c r="G8" s="4">
        <v>2</v>
      </c>
      <c r="H8" s="4">
        <v>2</v>
      </c>
      <c r="I8" s="4">
        <v>2</v>
      </c>
      <c r="K8" s="34" t="s">
        <v>1</v>
      </c>
      <c r="L8" s="4">
        <v>2</v>
      </c>
      <c r="M8" s="4">
        <v>2</v>
      </c>
      <c r="N8" s="4">
        <v>2</v>
      </c>
      <c r="P8" s="34" t="s">
        <v>8</v>
      </c>
      <c r="Q8" s="4">
        <v>2</v>
      </c>
      <c r="R8" s="4">
        <v>2</v>
      </c>
      <c r="S8" s="4">
        <v>2</v>
      </c>
    </row>
    <row r="9" spans="1:19" ht="13.8">
      <c r="A9" s="6" t="s">
        <v>8</v>
      </c>
      <c r="B9" s="4">
        <v>2</v>
      </c>
      <c r="C9" s="4">
        <v>2</v>
      </c>
      <c r="D9" s="4">
        <v>2</v>
      </c>
      <c r="F9" s="34" t="s">
        <v>8</v>
      </c>
      <c r="G9" s="4">
        <v>2</v>
      </c>
      <c r="H9" s="4">
        <v>2</v>
      </c>
      <c r="I9" s="4">
        <v>2</v>
      </c>
      <c r="K9" s="34" t="s">
        <v>8</v>
      </c>
      <c r="L9" s="4">
        <v>2</v>
      </c>
      <c r="M9" s="4">
        <v>2</v>
      </c>
      <c r="N9" s="4">
        <v>2</v>
      </c>
      <c r="P9" s="34" t="s">
        <v>3</v>
      </c>
      <c r="Q9" s="4">
        <v>2</v>
      </c>
      <c r="R9" s="4">
        <v>2</v>
      </c>
      <c r="S9" s="4">
        <v>2</v>
      </c>
    </row>
    <row r="10" spans="1:19" ht="13.8">
      <c r="A10" s="7" t="s">
        <v>3</v>
      </c>
      <c r="B10" s="4">
        <v>2</v>
      </c>
      <c r="C10" s="4">
        <v>2</v>
      </c>
      <c r="D10" s="4">
        <v>2</v>
      </c>
      <c r="F10" s="34" t="s">
        <v>3</v>
      </c>
      <c r="G10" s="4">
        <v>2</v>
      </c>
      <c r="H10" s="4">
        <v>2</v>
      </c>
      <c r="I10" s="4">
        <v>2</v>
      </c>
      <c r="K10" s="34" t="s">
        <v>3</v>
      </c>
      <c r="L10" s="4">
        <v>2</v>
      </c>
      <c r="M10" s="4">
        <v>2</v>
      </c>
      <c r="N10" s="4">
        <v>2</v>
      </c>
      <c r="P10" s="33" t="s">
        <v>77</v>
      </c>
      <c r="Q10" s="1">
        <v>0</v>
      </c>
      <c r="R10" s="1">
        <v>0</v>
      </c>
      <c r="S10" s="1">
        <v>0</v>
      </c>
    </row>
    <row r="11" spans="1:19" ht="13.8">
      <c r="A11" s="33" t="s">
        <v>77</v>
      </c>
      <c r="B11" s="1">
        <v>0</v>
      </c>
      <c r="C11" s="1">
        <v>0</v>
      </c>
      <c r="D11" s="1">
        <v>0</v>
      </c>
      <c r="F11" s="33" t="s">
        <v>77</v>
      </c>
      <c r="G11" s="1">
        <v>0</v>
      </c>
      <c r="H11" s="1">
        <v>0</v>
      </c>
      <c r="I11" s="1">
        <v>0</v>
      </c>
      <c r="K11" s="33" t="s">
        <v>77</v>
      </c>
      <c r="L11" s="1">
        <v>0</v>
      </c>
      <c r="M11" s="1">
        <v>0</v>
      </c>
      <c r="N11" s="1">
        <v>0</v>
      </c>
      <c r="P11" s="34" t="s">
        <v>16</v>
      </c>
      <c r="Q11" s="4">
        <v>3</v>
      </c>
      <c r="R11" s="4">
        <v>3</v>
      </c>
      <c r="S11" s="4">
        <v>0</v>
      </c>
    </row>
    <row r="12" spans="1:19" ht="13.8">
      <c r="A12" s="2" t="s">
        <v>14</v>
      </c>
      <c r="B12" s="3">
        <v>3</v>
      </c>
      <c r="C12" s="3">
        <v>3</v>
      </c>
      <c r="D12" s="3">
        <v>0</v>
      </c>
      <c r="F12" s="34" t="s">
        <v>14</v>
      </c>
      <c r="G12" s="4">
        <v>3</v>
      </c>
      <c r="H12" s="4">
        <v>3</v>
      </c>
      <c r="I12" s="4">
        <v>0</v>
      </c>
      <c r="K12" s="34" t="s">
        <v>16</v>
      </c>
      <c r="L12" s="4">
        <v>3</v>
      </c>
      <c r="M12" s="4">
        <v>3</v>
      </c>
      <c r="N12" s="4">
        <v>0</v>
      </c>
      <c r="P12" s="34" t="s">
        <v>11</v>
      </c>
      <c r="Q12" s="4">
        <v>2</v>
      </c>
      <c r="R12" s="4">
        <v>0</v>
      </c>
      <c r="S12" s="4">
        <v>0</v>
      </c>
    </row>
    <row r="13" spans="1:19" ht="13.8">
      <c r="A13" s="2" t="s">
        <v>11</v>
      </c>
      <c r="B13" s="3">
        <v>2</v>
      </c>
      <c r="C13" s="3">
        <v>0</v>
      </c>
      <c r="D13" s="3">
        <v>0</v>
      </c>
      <c r="F13" s="34" t="s">
        <v>16</v>
      </c>
      <c r="G13" s="4">
        <v>3</v>
      </c>
      <c r="H13" s="4">
        <v>3</v>
      </c>
      <c r="I13" s="4">
        <v>0</v>
      </c>
      <c r="K13" s="34" t="s">
        <v>11</v>
      </c>
      <c r="L13" s="4">
        <v>2</v>
      </c>
      <c r="M13" s="4">
        <v>0</v>
      </c>
      <c r="N13" s="4">
        <v>0</v>
      </c>
      <c r="P13" s="41" t="s">
        <v>77</v>
      </c>
      <c r="Q13" s="36">
        <v>0</v>
      </c>
      <c r="R13" s="36">
        <v>0</v>
      </c>
      <c r="S13" s="36">
        <v>0</v>
      </c>
    </row>
    <row r="14" spans="1:19" ht="13.8">
      <c r="A14" s="35" t="s">
        <v>77</v>
      </c>
      <c r="B14" s="36">
        <v>0</v>
      </c>
      <c r="C14" s="36">
        <v>0</v>
      </c>
      <c r="D14" s="36">
        <v>0</v>
      </c>
      <c r="F14" s="41" t="s">
        <v>77</v>
      </c>
      <c r="G14" s="36">
        <v>0</v>
      </c>
      <c r="H14" s="36">
        <v>0</v>
      </c>
      <c r="I14" s="36">
        <v>0</v>
      </c>
      <c r="K14" s="41" t="s">
        <v>77</v>
      </c>
      <c r="L14" s="36">
        <v>0</v>
      </c>
      <c r="M14" s="36">
        <v>0</v>
      </c>
      <c r="N14" s="36">
        <v>0</v>
      </c>
      <c r="P14" s="20" t="s">
        <v>47</v>
      </c>
      <c r="Q14" s="9">
        <v>0</v>
      </c>
      <c r="R14" s="9">
        <v>0</v>
      </c>
      <c r="S14" s="9">
        <v>2</v>
      </c>
    </row>
    <row r="15" spans="1:19" ht="13.8">
      <c r="A15" s="8" t="s">
        <v>9</v>
      </c>
      <c r="B15" s="9">
        <v>2</v>
      </c>
      <c r="C15" s="9">
        <v>2</v>
      </c>
      <c r="D15" s="9">
        <v>2</v>
      </c>
      <c r="F15" s="20" t="s">
        <v>61</v>
      </c>
      <c r="G15" s="21">
        <v>2</v>
      </c>
      <c r="H15" s="21">
        <v>2</v>
      </c>
      <c r="I15" s="21">
        <v>0</v>
      </c>
      <c r="K15" s="20" t="s">
        <v>57</v>
      </c>
      <c r="L15" s="9">
        <v>0</v>
      </c>
      <c r="M15" s="9">
        <v>0</v>
      </c>
      <c r="N15" s="9">
        <v>2</v>
      </c>
      <c r="P15" s="20" t="s">
        <v>64</v>
      </c>
      <c r="Q15" s="9">
        <v>0</v>
      </c>
      <c r="R15" s="9">
        <v>2</v>
      </c>
      <c r="S15" s="9">
        <v>0</v>
      </c>
    </row>
    <row r="16" spans="1:19" ht="13.8">
      <c r="A16" s="8" t="s">
        <v>50</v>
      </c>
      <c r="B16" s="9">
        <v>2</v>
      </c>
      <c r="C16" s="9">
        <v>2</v>
      </c>
      <c r="D16" s="9">
        <v>2</v>
      </c>
      <c r="F16" s="20" t="s">
        <v>62</v>
      </c>
      <c r="G16" s="21">
        <v>0</v>
      </c>
      <c r="H16" s="21">
        <v>0</v>
      </c>
      <c r="I16" s="21">
        <v>3</v>
      </c>
      <c r="K16" s="20" t="s">
        <v>58</v>
      </c>
      <c r="L16" s="9">
        <v>0</v>
      </c>
      <c r="M16" s="9">
        <v>0</v>
      </c>
      <c r="N16" s="9">
        <v>2</v>
      </c>
      <c r="P16" s="20" t="s">
        <v>65</v>
      </c>
      <c r="Q16" s="9">
        <v>2</v>
      </c>
      <c r="R16" s="9">
        <v>0</v>
      </c>
      <c r="S16" s="9">
        <v>0</v>
      </c>
    </row>
    <row r="17" spans="1:19" ht="13.8">
      <c r="A17" s="8" t="s">
        <v>49</v>
      </c>
      <c r="B17" s="9">
        <v>2</v>
      </c>
      <c r="C17" s="9">
        <v>2</v>
      </c>
      <c r="D17" s="9">
        <v>2</v>
      </c>
      <c r="F17" s="41" t="s">
        <v>77</v>
      </c>
      <c r="G17" s="36">
        <v>0</v>
      </c>
      <c r="H17" s="36">
        <v>0</v>
      </c>
      <c r="I17" s="36">
        <v>0</v>
      </c>
      <c r="K17" s="20" t="s">
        <v>59</v>
      </c>
      <c r="L17" s="9">
        <v>2</v>
      </c>
      <c r="M17" s="9">
        <v>0</v>
      </c>
      <c r="N17" s="9">
        <v>0</v>
      </c>
      <c r="P17" s="20" t="s">
        <v>12</v>
      </c>
      <c r="Q17" s="9">
        <v>0</v>
      </c>
      <c r="R17" s="9">
        <v>2</v>
      </c>
      <c r="S17" s="9">
        <v>0</v>
      </c>
    </row>
    <row r="18" spans="1:19" ht="13.8">
      <c r="A18" s="8" t="s">
        <v>78</v>
      </c>
      <c r="B18" s="9">
        <v>2</v>
      </c>
      <c r="C18" s="9">
        <v>2</v>
      </c>
      <c r="D18" s="9">
        <v>2</v>
      </c>
      <c r="F18" s="20" t="s">
        <v>29</v>
      </c>
      <c r="G18" s="9">
        <v>0</v>
      </c>
      <c r="H18" s="9">
        <v>0</v>
      </c>
      <c r="I18" s="9">
        <v>2</v>
      </c>
      <c r="K18" s="41" t="s">
        <v>77</v>
      </c>
      <c r="L18" s="36">
        <v>0</v>
      </c>
      <c r="M18" s="36">
        <v>0</v>
      </c>
      <c r="N18" s="36">
        <v>0</v>
      </c>
      <c r="P18" s="41" t="s">
        <v>77</v>
      </c>
      <c r="Q18" s="36">
        <v>0</v>
      </c>
      <c r="R18" s="36">
        <v>0</v>
      </c>
      <c r="S18" s="36">
        <v>0</v>
      </c>
    </row>
    <row r="19" spans="1:19" ht="13.8">
      <c r="A19" s="8" t="s">
        <v>5</v>
      </c>
      <c r="B19" s="9">
        <v>2</v>
      </c>
      <c r="C19" s="9">
        <v>2</v>
      </c>
      <c r="D19" s="9">
        <v>2</v>
      </c>
      <c r="F19" s="20" t="s">
        <v>57</v>
      </c>
      <c r="G19" s="9">
        <v>0</v>
      </c>
      <c r="H19" s="9">
        <v>0</v>
      </c>
      <c r="I19" s="9">
        <v>2</v>
      </c>
      <c r="K19" s="20" t="s">
        <v>29</v>
      </c>
      <c r="L19" s="21">
        <v>0</v>
      </c>
      <c r="M19" s="21">
        <v>0</v>
      </c>
      <c r="N19" s="21">
        <v>2</v>
      </c>
      <c r="P19" s="20" t="s">
        <v>29</v>
      </c>
      <c r="Q19" s="9">
        <v>0</v>
      </c>
      <c r="R19" s="9">
        <v>0</v>
      </c>
      <c r="S19" s="9">
        <v>2</v>
      </c>
    </row>
    <row r="20" spans="1:19" ht="13.8">
      <c r="A20" s="35" t="s">
        <v>77</v>
      </c>
      <c r="B20" s="36">
        <v>0</v>
      </c>
      <c r="C20" s="36">
        <v>0</v>
      </c>
      <c r="D20" s="36">
        <v>0</v>
      </c>
      <c r="F20" s="20" t="s">
        <v>58</v>
      </c>
      <c r="G20" s="9">
        <v>0</v>
      </c>
      <c r="H20" s="9">
        <v>0</v>
      </c>
      <c r="I20" s="9">
        <v>2</v>
      </c>
      <c r="K20" s="20" t="s">
        <v>9</v>
      </c>
      <c r="L20" s="21">
        <v>2</v>
      </c>
      <c r="M20" s="21">
        <v>2</v>
      </c>
      <c r="N20" s="21">
        <v>2</v>
      </c>
      <c r="P20" s="20" t="s">
        <v>57</v>
      </c>
      <c r="Q20" s="9">
        <v>0</v>
      </c>
      <c r="R20" s="9">
        <v>0</v>
      </c>
      <c r="S20" s="9">
        <v>2</v>
      </c>
    </row>
    <row r="21" spans="1:19" ht="15" customHeight="1">
      <c r="A21" s="20" t="s">
        <v>29</v>
      </c>
      <c r="B21" s="21">
        <v>0</v>
      </c>
      <c r="C21" s="21">
        <v>0</v>
      </c>
      <c r="D21" s="21">
        <v>2</v>
      </c>
      <c r="F21" s="20" t="s">
        <v>9</v>
      </c>
      <c r="G21" s="9">
        <v>2</v>
      </c>
      <c r="H21" s="9">
        <v>2</v>
      </c>
      <c r="I21" s="9">
        <v>2</v>
      </c>
      <c r="K21" s="20" t="s">
        <v>64</v>
      </c>
      <c r="L21" s="11">
        <v>0</v>
      </c>
      <c r="M21" s="11">
        <v>2</v>
      </c>
      <c r="N21" s="11">
        <v>0</v>
      </c>
      <c r="P21" s="20" t="s">
        <v>58</v>
      </c>
      <c r="Q21" s="9">
        <v>0</v>
      </c>
      <c r="R21" s="9">
        <v>0</v>
      </c>
      <c r="S21" s="9">
        <v>2</v>
      </c>
    </row>
    <row r="22" spans="1:19" ht="15" customHeight="1">
      <c r="A22" s="20" t="s">
        <v>57</v>
      </c>
      <c r="B22" s="21">
        <v>0</v>
      </c>
      <c r="C22" s="21">
        <v>0</v>
      </c>
      <c r="D22" s="21">
        <v>2</v>
      </c>
      <c r="F22" s="20" t="s">
        <v>64</v>
      </c>
      <c r="G22" s="11">
        <v>0</v>
      </c>
      <c r="H22" s="11">
        <v>2</v>
      </c>
      <c r="I22" s="11">
        <v>0</v>
      </c>
      <c r="K22" s="20" t="s">
        <v>47</v>
      </c>
      <c r="L22" s="9">
        <v>0</v>
      </c>
      <c r="M22" s="9">
        <v>0</v>
      </c>
      <c r="N22" s="9">
        <v>2</v>
      </c>
      <c r="P22" s="20" t="s">
        <v>9</v>
      </c>
      <c r="Q22" s="21">
        <v>2</v>
      </c>
      <c r="R22" s="21">
        <v>2</v>
      </c>
      <c r="S22" s="21">
        <v>2</v>
      </c>
    </row>
    <row r="23" spans="1:19" ht="15" customHeight="1">
      <c r="A23" s="20" t="s">
        <v>58</v>
      </c>
      <c r="B23" s="9">
        <v>0</v>
      </c>
      <c r="C23" s="9">
        <v>0</v>
      </c>
      <c r="D23" s="9">
        <v>2</v>
      </c>
      <c r="F23" s="20" t="s">
        <v>47</v>
      </c>
      <c r="G23" s="9">
        <v>0</v>
      </c>
      <c r="H23" s="9">
        <v>0</v>
      </c>
      <c r="I23" s="9">
        <v>2</v>
      </c>
      <c r="K23" s="20" t="s">
        <v>3</v>
      </c>
      <c r="L23" s="9">
        <v>3</v>
      </c>
      <c r="M23" s="9">
        <v>3</v>
      </c>
      <c r="N23" s="9">
        <v>3</v>
      </c>
      <c r="P23" s="20" t="s">
        <v>3</v>
      </c>
      <c r="Q23" s="21">
        <v>3</v>
      </c>
      <c r="R23" s="21">
        <v>3</v>
      </c>
      <c r="S23" s="21">
        <v>3</v>
      </c>
    </row>
    <row r="24" spans="1:19" ht="15" customHeight="1">
      <c r="A24" s="20" t="s">
        <v>64</v>
      </c>
      <c r="B24" s="22">
        <v>0</v>
      </c>
      <c r="C24" s="22">
        <v>2</v>
      </c>
      <c r="D24" s="22">
        <v>0</v>
      </c>
      <c r="F24" s="20" t="s">
        <v>3</v>
      </c>
      <c r="G24" s="21">
        <v>3</v>
      </c>
      <c r="H24" s="21">
        <v>3</v>
      </c>
      <c r="I24" s="21">
        <v>3</v>
      </c>
      <c r="K24" s="20" t="s">
        <v>50</v>
      </c>
      <c r="L24" s="9">
        <v>2</v>
      </c>
      <c r="M24" s="9">
        <v>2</v>
      </c>
      <c r="N24" s="9">
        <v>2</v>
      </c>
      <c r="P24" s="20" t="s">
        <v>50</v>
      </c>
      <c r="Q24" s="9">
        <v>2</v>
      </c>
      <c r="R24" s="9">
        <v>2</v>
      </c>
      <c r="S24" s="9">
        <v>2</v>
      </c>
    </row>
    <row r="25" spans="1:19" ht="15" customHeight="1">
      <c r="A25" s="20" t="s">
        <v>47</v>
      </c>
      <c r="B25" s="21">
        <v>0</v>
      </c>
      <c r="C25" s="21">
        <v>0</v>
      </c>
      <c r="D25" s="21">
        <v>2</v>
      </c>
      <c r="F25" s="20" t="s">
        <v>50</v>
      </c>
      <c r="G25" s="21">
        <v>2</v>
      </c>
      <c r="H25" s="21">
        <v>2</v>
      </c>
      <c r="I25" s="21">
        <v>2</v>
      </c>
      <c r="K25" s="20" t="s">
        <v>65</v>
      </c>
      <c r="L25" s="21">
        <v>2</v>
      </c>
      <c r="M25" s="21">
        <v>0</v>
      </c>
      <c r="N25" s="21">
        <v>0</v>
      </c>
      <c r="P25" s="20" t="s">
        <v>61</v>
      </c>
      <c r="Q25" s="9">
        <v>2</v>
      </c>
      <c r="R25" s="9">
        <v>2</v>
      </c>
      <c r="S25" s="9">
        <v>0</v>
      </c>
    </row>
    <row r="26" spans="1:19" ht="15" customHeight="1">
      <c r="A26" s="20" t="s">
        <v>3</v>
      </c>
      <c r="B26" s="21">
        <v>3</v>
      </c>
      <c r="C26" s="21">
        <v>3</v>
      </c>
      <c r="D26" s="21">
        <v>3</v>
      </c>
      <c r="F26" s="20" t="s">
        <v>65</v>
      </c>
      <c r="G26" s="21">
        <v>2</v>
      </c>
      <c r="H26" s="21">
        <v>0</v>
      </c>
      <c r="I26" s="21">
        <v>0</v>
      </c>
      <c r="K26" s="20" t="s">
        <v>61</v>
      </c>
      <c r="L26" s="21">
        <v>2</v>
      </c>
      <c r="M26" s="21">
        <v>2</v>
      </c>
      <c r="N26" s="21">
        <v>0</v>
      </c>
      <c r="P26" s="20" t="s">
        <v>6</v>
      </c>
      <c r="Q26" s="21">
        <v>2</v>
      </c>
      <c r="R26" s="21">
        <v>0</v>
      </c>
      <c r="S26" s="21">
        <v>0</v>
      </c>
    </row>
    <row r="27" spans="1:19" ht="15" customHeight="1">
      <c r="A27" s="20" t="s">
        <v>65</v>
      </c>
      <c r="B27" s="21">
        <v>2</v>
      </c>
      <c r="C27" s="21">
        <v>0</v>
      </c>
      <c r="D27" s="21">
        <v>0</v>
      </c>
      <c r="F27" s="20" t="s">
        <v>6</v>
      </c>
      <c r="G27" s="21">
        <v>2</v>
      </c>
      <c r="H27" s="21">
        <v>0</v>
      </c>
      <c r="I27" s="21">
        <v>0</v>
      </c>
      <c r="K27" s="20" t="s">
        <v>6</v>
      </c>
      <c r="L27" s="21">
        <v>2</v>
      </c>
      <c r="M27" s="21">
        <v>0</v>
      </c>
      <c r="N27" s="21">
        <v>0</v>
      </c>
      <c r="P27" s="20" t="s">
        <v>67</v>
      </c>
      <c r="Q27" s="21">
        <v>3</v>
      </c>
      <c r="R27" s="21">
        <v>3</v>
      </c>
      <c r="S27" s="21">
        <v>3</v>
      </c>
    </row>
    <row r="28" spans="1:19" ht="15" customHeight="1">
      <c r="A28" s="20" t="s">
        <v>61</v>
      </c>
      <c r="B28" s="21">
        <v>2</v>
      </c>
      <c r="C28" s="21">
        <v>2</v>
      </c>
      <c r="D28" s="21">
        <v>0</v>
      </c>
      <c r="F28" s="20" t="s">
        <v>67</v>
      </c>
      <c r="G28" s="21">
        <v>3</v>
      </c>
      <c r="H28" s="21">
        <v>3</v>
      </c>
      <c r="I28" s="21">
        <v>3</v>
      </c>
      <c r="K28" s="20" t="s">
        <v>67</v>
      </c>
      <c r="L28" s="21">
        <v>3</v>
      </c>
      <c r="M28" s="21">
        <v>3</v>
      </c>
      <c r="N28" s="21">
        <v>3</v>
      </c>
      <c r="P28" s="20" t="s">
        <v>68</v>
      </c>
      <c r="Q28" s="21">
        <v>2</v>
      </c>
      <c r="R28" s="21">
        <v>2</v>
      </c>
      <c r="S28" s="21">
        <v>0</v>
      </c>
    </row>
    <row r="29" spans="1:19" ht="15" customHeight="1">
      <c r="A29" s="20" t="s">
        <v>6</v>
      </c>
      <c r="B29" s="21">
        <v>2</v>
      </c>
      <c r="C29" s="21">
        <v>0</v>
      </c>
      <c r="D29" s="21">
        <v>0</v>
      </c>
      <c r="F29" s="20" t="s">
        <v>68</v>
      </c>
      <c r="G29" s="21">
        <v>2</v>
      </c>
      <c r="H29" s="21">
        <v>2</v>
      </c>
      <c r="I29" s="21">
        <v>0</v>
      </c>
      <c r="K29" s="20" t="s">
        <v>68</v>
      </c>
      <c r="L29" s="21">
        <v>2</v>
      </c>
      <c r="M29" s="21">
        <v>2</v>
      </c>
      <c r="N29" s="21">
        <v>0</v>
      </c>
      <c r="P29" s="20" t="s">
        <v>17</v>
      </c>
      <c r="Q29" s="21">
        <v>0</v>
      </c>
      <c r="R29" s="21">
        <v>0</v>
      </c>
      <c r="S29" s="21">
        <v>2</v>
      </c>
    </row>
    <row r="30" spans="1:19" ht="15" customHeight="1">
      <c r="A30" s="20" t="s">
        <v>67</v>
      </c>
      <c r="B30" s="21">
        <v>3</v>
      </c>
      <c r="C30" s="21">
        <v>3</v>
      </c>
      <c r="D30" s="21">
        <v>3</v>
      </c>
      <c r="F30" s="20" t="s">
        <v>12</v>
      </c>
      <c r="G30" s="21">
        <v>0</v>
      </c>
      <c r="H30" s="21">
        <v>2</v>
      </c>
      <c r="I30" s="21">
        <v>0</v>
      </c>
      <c r="K30" s="20" t="s">
        <v>12</v>
      </c>
      <c r="L30" s="21">
        <v>0</v>
      </c>
      <c r="M30" s="21">
        <v>2</v>
      </c>
      <c r="N30" s="21">
        <v>0</v>
      </c>
      <c r="P30" s="20" t="s">
        <v>49</v>
      </c>
      <c r="Q30" s="21">
        <v>2</v>
      </c>
      <c r="R30" s="21">
        <v>2</v>
      </c>
      <c r="S30" s="21">
        <v>2</v>
      </c>
    </row>
    <row r="31" spans="1:19" ht="15" customHeight="1">
      <c r="A31" s="20" t="s">
        <v>68</v>
      </c>
      <c r="B31" s="21">
        <v>2</v>
      </c>
      <c r="C31" s="21">
        <v>2</v>
      </c>
      <c r="D31" s="21">
        <v>0</v>
      </c>
      <c r="F31" s="20" t="s">
        <v>17</v>
      </c>
      <c r="G31" s="21">
        <v>0</v>
      </c>
      <c r="H31" s="21">
        <v>0</v>
      </c>
      <c r="I31" s="21">
        <v>2</v>
      </c>
      <c r="K31" s="20" t="s">
        <v>17</v>
      </c>
      <c r="L31" s="21">
        <v>0</v>
      </c>
      <c r="M31" s="21">
        <v>0</v>
      </c>
      <c r="N31" s="21">
        <v>2</v>
      </c>
      <c r="P31" s="20" t="s">
        <v>20</v>
      </c>
      <c r="Q31" s="21">
        <v>3</v>
      </c>
      <c r="R31" s="21">
        <v>3</v>
      </c>
      <c r="S31" s="21">
        <v>3</v>
      </c>
    </row>
    <row r="32" spans="1:19" ht="15" customHeight="1">
      <c r="A32" s="20" t="s">
        <v>12</v>
      </c>
      <c r="B32" s="21">
        <v>0</v>
      </c>
      <c r="C32" s="21">
        <v>2</v>
      </c>
      <c r="D32" s="21">
        <v>0</v>
      </c>
      <c r="F32" s="20" t="s">
        <v>49</v>
      </c>
      <c r="G32" s="21">
        <v>2</v>
      </c>
      <c r="H32" s="21">
        <v>2</v>
      </c>
      <c r="I32" s="21">
        <v>2</v>
      </c>
      <c r="K32" s="20" t="s">
        <v>49</v>
      </c>
      <c r="L32" s="21">
        <v>2</v>
      </c>
      <c r="M32" s="21">
        <v>2</v>
      </c>
      <c r="N32" s="21">
        <v>2</v>
      </c>
      <c r="P32" s="20" t="s">
        <v>69</v>
      </c>
      <c r="Q32" s="21">
        <v>2</v>
      </c>
      <c r="R32" s="21">
        <v>2</v>
      </c>
      <c r="S32" s="21">
        <v>0</v>
      </c>
    </row>
    <row r="33" spans="1:19" ht="15" customHeight="1">
      <c r="A33" s="20" t="s">
        <v>17</v>
      </c>
      <c r="B33" s="21">
        <v>0</v>
      </c>
      <c r="C33" s="21">
        <v>0</v>
      </c>
      <c r="D33" s="21">
        <v>2</v>
      </c>
      <c r="F33" s="20" t="s">
        <v>20</v>
      </c>
      <c r="G33" s="21">
        <v>3</v>
      </c>
      <c r="H33" s="21">
        <v>3</v>
      </c>
      <c r="I33" s="21">
        <v>3</v>
      </c>
      <c r="K33" s="20" t="s">
        <v>20</v>
      </c>
      <c r="L33" s="21">
        <v>3</v>
      </c>
      <c r="M33" s="21">
        <v>3</v>
      </c>
      <c r="N33" s="21">
        <v>3</v>
      </c>
      <c r="P33" s="20" t="s">
        <v>78</v>
      </c>
      <c r="Q33" s="21">
        <v>2</v>
      </c>
      <c r="R33" s="21">
        <v>2</v>
      </c>
      <c r="S33" s="21">
        <v>2</v>
      </c>
    </row>
    <row r="34" spans="1:19" ht="15" customHeight="1">
      <c r="A34" s="20" t="s">
        <v>20</v>
      </c>
      <c r="B34" s="21">
        <v>3</v>
      </c>
      <c r="C34" s="21">
        <v>3</v>
      </c>
      <c r="D34" s="21">
        <v>3</v>
      </c>
      <c r="F34" s="20" t="s">
        <v>69</v>
      </c>
      <c r="G34" s="21">
        <v>2</v>
      </c>
      <c r="H34" s="21">
        <v>2</v>
      </c>
      <c r="I34" s="21">
        <v>0</v>
      </c>
      <c r="K34" s="20" t="s">
        <v>69</v>
      </c>
      <c r="L34" s="21">
        <v>2</v>
      </c>
      <c r="M34" s="21">
        <v>2</v>
      </c>
      <c r="N34" s="21">
        <v>0</v>
      </c>
      <c r="P34" s="20" t="s">
        <v>62</v>
      </c>
      <c r="Q34" s="21">
        <v>0</v>
      </c>
      <c r="R34" s="21">
        <v>0</v>
      </c>
      <c r="S34" s="21">
        <v>3</v>
      </c>
    </row>
    <row r="35" spans="1:19" ht="15" customHeight="1">
      <c r="A35" s="20" t="s">
        <v>69</v>
      </c>
      <c r="B35" s="21">
        <v>2</v>
      </c>
      <c r="C35" s="21">
        <v>2</v>
      </c>
      <c r="D35" s="21">
        <v>0</v>
      </c>
      <c r="F35" s="20" t="s">
        <v>78</v>
      </c>
      <c r="G35" s="21">
        <v>2</v>
      </c>
      <c r="H35" s="21">
        <v>2</v>
      </c>
      <c r="I35" s="21">
        <v>2</v>
      </c>
      <c r="K35" s="20" t="s">
        <v>78</v>
      </c>
      <c r="L35" s="21">
        <v>2</v>
      </c>
      <c r="M35" s="21">
        <v>2</v>
      </c>
      <c r="N35" s="21">
        <v>2</v>
      </c>
      <c r="P35" s="20" t="s">
        <v>23</v>
      </c>
      <c r="Q35" s="21">
        <v>2</v>
      </c>
      <c r="R35" s="21">
        <v>2</v>
      </c>
      <c r="S35" s="21">
        <v>0</v>
      </c>
    </row>
    <row r="36" spans="1:19" ht="15" customHeight="1">
      <c r="A36" s="20" t="s">
        <v>62</v>
      </c>
      <c r="B36" s="21">
        <v>0</v>
      </c>
      <c r="C36" s="21">
        <v>0</v>
      </c>
      <c r="D36" s="21">
        <v>3</v>
      </c>
      <c r="F36" s="20" t="s">
        <v>23</v>
      </c>
      <c r="G36" s="21">
        <v>2</v>
      </c>
      <c r="H36" s="21">
        <v>2</v>
      </c>
      <c r="I36" s="21">
        <v>0</v>
      </c>
      <c r="K36" s="20" t="s">
        <v>62</v>
      </c>
      <c r="L36" s="21">
        <v>0</v>
      </c>
      <c r="M36" s="21">
        <v>0</v>
      </c>
      <c r="N36" s="21">
        <v>3</v>
      </c>
      <c r="P36" s="20" t="s">
        <v>26</v>
      </c>
      <c r="Q36" s="21">
        <v>2</v>
      </c>
      <c r="R36" s="21">
        <v>2</v>
      </c>
      <c r="S36" s="21">
        <v>0</v>
      </c>
    </row>
    <row r="37" spans="1:19" ht="15" customHeight="1">
      <c r="A37" s="20" t="s">
        <v>23</v>
      </c>
      <c r="B37" s="21">
        <v>2</v>
      </c>
      <c r="C37" s="21">
        <v>2</v>
      </c>
      <c r="D37" s="21">
        <v>0</v>
      </c>
      <c r="F37" s="20" t="s">
        <v>26</v>
      </c>
      <c r="G37" s="21">
        <v>2</v>
      </c>
      <c r="H37" s="21">
        <v>2</v>
      </c>
      <c r="I37" s="21">
        <v>0</v>
      </c>
      <c r="K37" s="20" t="s">
        <v>23</v>
      </c>
      <c r="L37" s="21">
        <v>2</v>
      </c>
      <c r="M37" s="21">
        <v>2</v>
      </c>
      <c r="N37" s="21">
        <v>0</v>
      </c>
      <c r="P37" s="20" t="s">
        <v>59</v>
      </c>
      <c r="Q37" s="21">
        <v>2</v>
      </c>
      <c r="R37" s="21">
        <v>0</v>
      </c>
      <c r="S37" s="21">
        <v>0</v>
      </c>
    </row>
    <row r="38" spans="1:19" ht="15" customHeight="1">
      <c r="A38" s="20" t="s">
        <v>26</v>
      </c>
      <c r="B38" s="21">
        <v>2</v>
      </c>
      <c r="C38" s="21">
        <v>2</v>
      </c>
      <c r="D38" s="21">
        <v>0</v>
      </c>
      <c r="F38" s="20" t="s">
        <v>59</v>
      </c>
      <c r="G38" s="21">
        <v>2</v>
      </c>
      <c r="H38" s="21">
        <v>0</v>
      </c>
      <c r="I38" s="21">
        <v>0</v>
      </c>
      <c r="K38" s="20" t="s">
        <v>26</v>
      </c>
      <c r="L38" s="21">
        <v>2</v>
      </c>
      <c r="M38" s="21">
        <v>2</v>
      </c>
      <c r="N38" s="21">
        <v>0</v>
      </c>
      <c r="P38" s="20" t="s">
        <v>2</v>
      </c>
      <c r="Q38" s="21">
        <v>2</v>
      </c>
      <c r="R38" s="21">
        <v>2</v>
      </c>
      <c r="S38" s="21">
        <v>2</v>
      </c>
    </row>
    <row r="39" spans="1:19" s="43" customFormat="1" ht="15" customHeight="1">
      <c r="A39" s="20" t="s">
        <v>59</v>
      </c>
      <c r="B39" s="21">
        <v>2</v>
      </c>
      <c r="C39" s="21">
        <v>0</v>
      </c>
      <c r="D39" s="21">
        <v>0</v>
      </c>
      <c r="F39" s="20" t="s">
        <v>2</v>
      </c>
      <c r="G39" s="21">
        <v>2</v>
      </c>
      <c r="H39" s="21">
        <v>2</v>
      </c>
      <c r="I39" s="21">
        <v>2</v>
      </c>
      <c r="K39" s="20" t="s">
        <v>2</v>
      </c>
      <c r="L39" s="21">
        <v>2</v>
      </c>
      <c r="M39" s="21">
        <v>2</v>
      </c>
      <c r="N39" s="21">
        <v>2</v>
      </c>
      <c r="P39" s="20" t="s">
        <v>5</v>
      </c>
      <c r="Q39" s="21">
        <v>2</v>
      </c>
      <c r="R39" s="21">
        <v>2</v>
      </c>
      <c r="S39" s="21">
        <v>2</v>
      </c>
    </row>
    <row r="40" spans="1:19" ht="15" customHeight="1">
      <c r="A40" s="20" t="s">
        <v>2</v>
      </c>
      <c r="B40" s="21">
        <v>2</v>
      </c>
      <c r="C40" s="21">
        <v>2</v>
      </c>
      <c r="D40" s="21">
        <v>2</v>
      </c>
      <c r="F40" s="20" t="s">
        <v>5</v>
      </c>
      <c r="G40" s="21">
        <v>2</v>
      </c>
      <c r="H40" s="21">
        <v>2</v>
      </c>
      <c r="I40" s="21">
        <v>2</v>
      </c>
      <c r="K40" s="20" t="s">
        <v>5</v>
      </c>
      <c r="L40" s="21">
        <v>2</v>
      </c>
      <c r="M40" s="21">
        <v>2</v>
      </c>
      <c r="N40" s="21">
        <v>2</v>
      </c>
      <c r="P40" s="33" t="s">
        <v>77</v>
      </c>
      <c r="Q40" s="1">
        <v>0</v>
      </c>
      <c r="R40" s="1">
        <v>0</v>
      </c>
      <c r="S40" s="1">
        <v>0</v>
      </c>
    </row>
    <row r="41" spans="1:19" ht="15" customHeight="1">
      <c r="P41" s="34" t="s">
        <v>31</v>
      </c>
      <c r="Q41" s="4">
        <v>3</v>
      </c>
      <c r="R41" s="4">
        <v>3</v>
      </c>
      <c r="S41" s="4">
        <v>3</v>
      </c>
    </row>
    <row r="42" spans="1:19" ht="15" customHeight="1">
      <c r="P42" s="34" t="s">
        <v>41</v>
      </c>
      <c r="Q42" s="4">
        <v>0</v>
      </c>
      <c r="R42" s="4">
        <v>3</v>
      </c>
      <c r="S42" s="4">
        <v>0</v>
      </c>
    </row>
    <row r="43" spans="1:19" ht="15" customHeight="1">
      <c r="P43" s="43"/>
      <c r="Q43" s="43"/>
      <c r="R43" s="43"/>
      <c r="S43" s="43"/>
    </row>
    <row r="44" spans="1:19" ht="15" customHeight="1">
      <c r="P44" s="43"/>
      <c r="Q44" s="43"/>
      <c r="R44" s="43"/>
      <c r="S44" s="43"/>
    </row>
    <row r="45" spans="1:19" ht="15" customHeight="1">
      <c r="P45" s="43"/>
      <c r="Q45" s="43"/>
      <c r="R45" s="43"/>
      <c r="S45" s="43"/>
    </row>
    <row r="46" spans="1:19" ht="15" customHeight="1">
      <c r="P46" s="43"/>
      <c r="Q46" s="43"/>
      <c r="R46" s="43"/>
      <c r="S46" s="43"/>
    </row>
  </sheetData>
  <sortState ref="P19:S39">
    <sortCondition ref="P19:P39"/>
  </sortSt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IEVADS</vt:lpstr>
      <vt:lpstr>Kultūra un mākslas</vt:lpstr>
      <vt:lpstr>Cilvēks un sabiedrība</vt:lpstr>
      <vt:lpstr>Inženierzinātnes un tehnoloģija</vt:lpstr>
      <vt:lpstr>Dabaszinātnes</vt:lpstr>
      <vt:lpstr>Sheet1</vt:lpstr>
      <vt:lpstr>IZVĒLNE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Igors Grigorjevs</dc:creator>
  <cp:lastModifiedBy>Inna</cp:lastModifiedBy>
  <dcterms:created xsi:type="dcterms:W3CDTF">2022-04-05T18:29:39Z</dcterms:created>
  <dcterms:modified xsi:type="dcterms:W3CDTF">2022-06-17T08:46:40Z</dcterms:modified>
</cp:coreProperties>
</file>